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E:\Publicaciones\Excel\"/>
    </mc:Choice>
  </mc:AlternateContent>
  <xr:revisionPtr revIDLastSave="0" documentId="8_{9B5C8E99-10F2-4642-A9C5-DCFAD955AA72}" xr6:coauthVersionLast="46" xr6:coauthVersionMax="46" xr10:uidLastSave="{00000000-0000-0000-0000-000000000000}"/>
  <bookViews>
    <workbookView xWindow="28680" yWindow="-240" windowWidth="29040" windowHeight="16440" tabRatio="769" xr2:uid="{00000000-000D-0000-FFFF-FFFF00000000}"/>
  </bookViews>
  <sheets>
    <sheet name="Indice" sheetId="17" r:id="rId1"/>
    <sheet name="Instrucciones" sheetId="4" r:id="rId2"/>
    <sheet name="Info. General Empresa" sheetId="14" r:id="rId3"/>
    <sheet name="Informe Ing y Gas Año 1" sheetId="9" r:id="rId4"/>
    <sheet name="Informe Ing y Gas Año 2" sheetId="10" r:id="rId5"/>
    <sheet name="Informe Ing y Gas Año 3" sheetId="13" r:id="rId6"/>
    <sheet name="Hoja de Ingresos y Gastos" sheetId="3" r:id="rId7"/>
    <sheet name="Estado de Situación Financiera" sheetId="2" r:id="rId8"/>
    <sheet name="Flujo de Efectivo" sheetId="1" r:id="rId9"/>
    <sheet name="Liquidez y Solvencia" sheetId="5" r:id="rId10"/>
    <sheet name="Otras Razones Financieras" sheetId="7" r:id="rId11"/>
    <sheet name="Farm Financial Score Card Span" sheetId="6" r:id="rId12"/>
    <sheet name="Referencias" sheetId="8" r:id="rId13"/>
  </sheets>
  <definedNames>
    <definedName name="_xlnm.Print_Area" localSheetId="7">'Estado de Situación Financiera'!$A$1:$H$76</definedName>
    <definedName name="_xlnm.Print_Area" localSheetId="11">'Farm Financial Score Card Span'!$B$1:$AX$45</definedName>
    <definedName name="_xlnm.Print_Area" localSheetId="8">'Flujo de Efectivo'!$A$1:$D$106</definedName>
    <definedName name="_xlnm.Print_Area" localSheetId="6">'Hoja de Ingresos y Gastos'!$A$1:$D$62</definedName>
    <definedName name="_xlnm.Print_Area" localSheetId="0">Indice!$A$1:$AC$37</definedName>
    <definedName name="_xlnm.Print_Area" localSheetId="2">'Info. General Empresa'!$A$1:$C$20</definedName>
    <definedName name="_xlnm.Print_Area" localSheetId="3">'Informe Ing y Gas Año 1'!$A$1:$N$71</definedName>
    <definedName name="_xlnm.Print_Area" localSheetId="4">'Informe Ing y Gas Año 2'!$A$1:$N$71</definedName>
    <definedName name="_xlnm.Print_Area" localSheetId="5">'Informe Ing y Gas Año 3'!$A$1:$N$71</definedName>
    <definedName name="_xlnm.Print_Area" localSheetId="1">Instrucciones!$A$1:$M$60</definedName>
    <definedName name="_xlnm.Print_Area" localSheetId="10">'Otras Razones Financieras'!$A$1:$N$20</definedName>
    <definedName name="_xlnm.Print_Area" localSheetId="12">Referencias!$A$1:$A$22</definedName>
    <definedName name="_xlnm.Print_Titles" localSheetId="7">'Estado de Situación Financiera'!$1:$3</definedName>
    <definedName name="_xlnm.Print_Titles" localSheetId="8">'Flujo de Efectivo'!$1:$3</definedName>
    <definedName name="_xlnm.Print_Titles" localSheetId="6">'Hoja de Ingresos y Gastos'!$1:$3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2" l="1"/>
  <c r="D10" i="3" l="1"/>
  <c r="D9" i="3"/>
  <c r="M23" i="13"/>
  <c r="C23" i="13"/>
  <c r="D23" i="13"/>
  <c r="E23" i="13"/>
  <c r="F23" i="13"/>
  <c r="G23" i="13"/>
  <c r="H23" i="13"/>
  <c r="I23" i="13"/>
  <c r="J23" i="13"/>
  <c r="K23" i="13"/>
  <c r="L23" i="13"/>
  <c r="B23" i="13"/>
  <c r="N20" i="13"/>
  <c r="N21" i="13"/>
  <c r="N22" i="13"/>
  <c r="N11" i="13"/>
  <c r="N12" i="13"/>
  <c r="N13" i="13"/>
  <c r="N14" i="13"/>
  <c r="N15" i="13"/>
  <c r="N16" i="13"/>
  <c r="N17" i="13"/>
  <c r="C10" i="3"/>
  <c r="C9" i="3"/>
  <c r="C23" i="10"/>
  <c r="D23" i="10"/>
  <c r="E23" i="10"/>
  <c r="F23" i="10"/>
  <c r="G23" i="10"/>
  <c r="H23" i="10"/>
  <c r="I23" i="10"/>
  <c r="J23" i="10"/>
  <c r="K23" i="10"/>
  <c r="L23" i="10"/>
  <c r="M23" i="10"/>
  <c r="B23" i="10"/>
  <c r="N20" i="10"/>
  <c r="N21" i="10"/>
  <c r="N22" i="10"/>
  <c r="N11" i="10"/>
  <c r="N12" i="10"/>
  <c r="N13" i="10"/>
  <c r="N14" i="10"/>
  <c r="N15" i="10"/>
  <c r="N16" i="10"/>
  <c r="N17" i="10"/>
  <c r="N10" i="10"/>
  <c r="B10" i="3"/>
  <c r="B9" i="3"/>
  <c r="N11" i="9"/>
  <c r="N12" i="9"/>
  <c r="N13" i="9"/>
  <c r="N14" i="9"/>
  <c r="N15" i="9"/>
  <c r="N16" i="9"/>
  <c r="N17" i="9"/>
  <c r="N20" i="9"/>
  <c r="N21" i="9"/>
  <c r="N22" i="9"/>
  <c r="N23" i="9"/>
  <c r="C23" i="9"/>
  <c r="D23" i="9"/>
  <c r="E23" i="9"/>
  <c r="F23" i="9"/>
  <c r="G23" i="9"/>
  <c r="H23" i="9"/>
  <c r="I23" i="9"/>
  <c r="J23" i="9"/>
  <c r="K23" i="9"/>
  <c r="L23" i="9"/>
  <c r="M23" i="9"/>
  <c r="B23" i="9"/>
  <c r="B40" i="3"/>
  <c r="D89" i="1" l="1"/>
  <c r="C89" i="1"/>
  <c r="B89" i="1"/>
  <c r="N10" i="9" l="1"/>
  <c r="N29" i="9"/>
  <c r="N31" i="9"/>
  <c r="N41" i="9"/>
  <c r="N42" i="9"/>
  <c r="N45" i="9"/>
  <c r="N46" i="9"/>
  <c r="N47" i="9"/>
  <c r="B31" i="3"/>
  <c r="N30" i="9"/>
  <c r="N37" i="9"/>
  <c r="N32" i="9"/>
  <c r="N43" i="9"/>
  <c r="B34" i="3"/>
  <c r="N33" i="9"/>
  <c r="N34" i="9"/>
  <c r="B37" i="3"/>
  <c r="N35" i="9"/>
  <c r="B35" i="3"/>
  <c r="N36" i="9"/>
  <c r="B36" i="3"/>
  <c r="N39" i="9"/>
  <c r="B33" i="3"/>
  <c r="N44" i="9"/>
  <c r="B48" i="3"/>
  <c r="N48" i="9"/>
  <c r="B30" i="3"/>
  <c r="N57" i="9"/>
  <c r="B28" i="3"/>
  <c r="B39" i="3"/>
  <c r="C39" i="3"/>
  <c r="N40" i="13"/>
  <c r="D39" i="3"/>
  <c r="N37" i="10"/>
  <c r="N30" i="10"/>
  <c r="C40" i="3"/>
  <c r="N51" i="13"/>
  <c r="N52" i="13"/>
  <c r="N53" i="13"/>
  <c r="N37" i="13"/>
  <c r="N30" i="13"/>
  <c r="D40" i="3"/>
  <c r="C86" i="1"/>
  <c r="C99" i="1"/>
  <c r="C100" i="1" s="1"/>
  <c r="C102" i="1" s="1"/>
  <c r="D86" i="1"/>
  <c r="D99" i="1"/>
  <c r="D100" i="1"/>
  <c r="D102" i="1" s="1"/>
  <c r="B86" i="1"/>
  <c r="B99" i="1"/>
  <c r="B100" i="1" s="1"/>
  <c r="B102" i="1" s="1"/>
  <c r="B104" i="1" s="1"/>
  <c r="C103" i="1" s="1"/>
  <c r="C58" i="1"/>
  <c r="C71" i="1"/>
  <c r="C72" i="1"/>
  <c r="D58" i="1"/>
  <c r="D71" i="1"/>
  <c r="D72" i="1"/>
  <c r="B58" i="1"/>
  <c r="B71" i="1"/>
  <c r="B72" i="1"/>
  <c r="C19" i="1"/>
  <c r="C43" i="1"/>
  <c r="C44" i="1"/>
  <c r="D19" i="1"/>
  <c r="D43" i="1"/>
  <c r="D44" i="1"/>
  <c r="B19" i="1"/>
  <c r="B43" i="1"/>
  <c r="B44" i="1"/>
  <c r="N49" i="9"/>
  <c r="N40" i="9"/>
  <c r="N51" i="9"/>
  <c r="N52" i="9"/>
  <c r="N53" i="9"/>
  <c r="N59" i="9"/>
  <c r="N60" i="9"/>
  <c r="N61" i="9"/>
  <c r="N62" i="9"/>
  <c r="N63" i="9"/>
  <c r="N64" i="9"/>
  <c r="N65" i="9"/>
  <c r="N66" i="9"/>
  <c r="N38" i="9"/>
  <c r="B49" i="3"/>
  <c r="N55" i="9"/>
  <c r="B25" i="3"/>
  <c r="B26" i="3"/>
  <c r="N58" i="9"/>
  <c r="B29" i="3"/>
  <c r="N50" i="9"/>
  <c r="B32" i="3"/>
  <c r="N10" i="13"/>
  <c r="D22" i="3"/>
  <c r="F5" i="5" s="1"/>
  <c r="N19" i="10"/>
  <c r="N44" i="13"/>
  <c r="D48" i="3"/>
  <c r="N44" i="10"/>
  <c r="C48" i="3"/>
  <c r="F1" i="7"/>
  <c r="D1" i="7"/>
  <c r="B1" i="7"/>
  <c r="F1" i="5"/>
  <c r="D1" i="5"/>
  <c r="B1" i="5"/>
  <c r="D5" i="1"/>
  <c r="C5" i="1"/>
  <c r="B5" i="1"/>
  <c r="C5" i="2"/>
  <c r="G5" i="2" s="1"/>
  <c r="D5" i="2"/>
  <c r="H5" i="2" s="1"/>
  <c r="F5" i="2"/>
  <c r="A2" i="3"/>
  <c r="B6" i="3"/>
  <c r="D6" i="3" a="1"/>
  <c r="D6" i="3" s="1"/>
  <c r="C6" i="3"/>
  <c r="N55" i="13"/>
  <c r="D25" i="3"/>
  <c r="N56" i="13"/>
  <c r="D26" i="3"/>
  <c r="N57" i="13"/>
  <c r="D28" i="3"/>
  <c r="N58" i="13"/>
  <c r="D29" i="3"/>
  <c r="N48" i="13"/>
  <c r="N49" i="13"/>
  <c r="D30" i="3"/>
  <c r="N29" i="13"/>
  <c r="N31" i="13"/>
  <c r="N41" i="13"/>
  <c r="N42" i="13"/>
  <c r="N45" i="13"/>
  <c r="N46" i="13"/>
  <c r="N47" i="13"/>
  <c r="D31" i="3"/>
  <c r="N50" i="13"/>
  <c r="D32" i="3"/>
  <c r="N39" i="13"/>
  <c r="D33" i="3"/>
  <c r="N32" i="13"/>
  <c r="N43" i="13"/>
  <c r="D34" i="3"/>
  <c r="N35" i="13"/>
  <c r="D35" i="3"/>
  <c r="N36" i="13"/>
  <c r="D36" i="3"/>
  <c r="N33" i="13"/>
  <c r="N34" i="13"/>
  <c r="D37" i="3"/>
  <c r="N55" i="10"/>
  <c r="C25" i="3"/>
  <c r="N56" i="10"/>
  <c r="C26" i="3"/>
  <c r="N57" i="10"/>
  <c r="C28" i="3"/>
  <c r="N58" i="10"/>
  <c r="C29" i="3"/>
  <c r="N48" i="10"/>
  <c r="C30" i="3"/>
  <c r="N29" i="10"/>
  <c r="N31" i="10"/>
  <c r="N41" i="10"/>
  <c r="N42" i="10"/>
  <c r="N45" i="10"/>
  <c r="N46" i="10"/>
  <c r="N47" i="10"/>
  <c r="C31" i="3"/>
  <c r="C32" i="3"/>
  <c r="N39" i="10"/>
  <c r="C33" i="3"/>
  <c r="N32" i="10"/>
  <c r="N43" i="10"/>
  <c r="C34" i="3"/>
  <c r="N35" i="10"/>
  <c r="C35" i="3"/>
  <c r="N36" i="10"/>
  <c r="C36" i="3"/>
  <c r="N33" i="10"/>
  <c r="N34" i="10"/>
  <c r="C37" i="3"/>
  <c r="N38" i="13"/>
  <c r="D49" i="3"/>
  <c r="N38" i="10"/>
  <c r="C49" i="3"/>
  <c r="B22" i="3"/>
  <c r="A2" i="2"/>
  <c r="A3" i="10"/>
  <c r="A4" i="10"/>
  <c r="A4" i="13"/>
  <c r="A3" i="13"/>
  <c r="A4" i="9"/>
  <c r="A3" i="9"/>
  <c r="M67" i="13"/>
  <c r="L67" i="13"/>
  <c r="K67" i="13"/>
  <c r="J67" i="13"/>
  <c r="I67" i="13"/>
  <c r="H67" i="13"/>
  <c r="G67" i="13"/>
  <c r="F67" i="13"/>
  <c r="E67" i="13"/>
  <c r="D67" i="13"/>
  <c r="C67" i="13"/>
  <c r="B67" i="13"/>
  <c r="N66" i="13"/>
  <c r="N65" i="13"/>
  <c r="N64" i="13"/>
  <c r="N63" i="13"/>
  <c r="N62" i="13"/>
  <c r="N61" i="13"/>
  <c r="N60" i="13"/>
  <c r="N59" i="13"/>
  <c r="H26" i="13"/>
  <c r="C26" i="13"/>
  <c r="N25" i="13"/>
  <c r="M26" i="13"/>
  <c r="L26" i="13"/>
  <c r="K26" i="13"/>
  <c r="J26" i="13"/>
  <c r="I26" i="13"/>
  <c r="G26" i="13"/>
  <c r="F26" i="13"/>
  <c r="E26" i="13"/>
  <c r="D26" i="13"/>
  <c r="B26" i="13"/>
  <c r="N19" i="13"/>
  <c r="M67" i="10"/>
  <c r="L67" i="10"/>
  <c r="K67" i="10"/>
  <c r="J67" i="10"/>
  <c r="I67" i="10"/>
  <c r="H67" i="10"/>
  <c r="G67" i="10"/>
  <c r="F67" i="10"/>
  <c r="E67" i="10"/>
  <c r="D67" i="10"/>
  <c r="C67" i="10"/>
  <c r="B67" i="10"/>
  <c r="N66" i="10"/>
  <c r="N65" i="10"/>
  <c r="N64" i="10"/>
  <c r="N63" i="10"/>
  <c r="N62" i="10"/>
  <c r="N61" i="10"/>
  <c r="N60" i="10"/>
  <c r="N59" i="10"/>
  <c r="N53" i="10"/>
  <c r="N52" i="10"/>
  <c r="N51" i="10"/>
  <c r="N50" i="10"/>
  <c r="N49" i="10"/>
  <c r="N40" i="10"/>
  <c r="B26" i="10"/>
  <c r="N25" i="10"/>
  <c r="M26" i="10"/>
  <c r="L26" i="10"/>
  <c r="K26" i="10"/>
  <c r="J26" i="10"/>
  <c r="I26" i="10"/>
  <c r="H26" i="10"/>
  <c r="G26" i="10"/>
  <c r="F26" i="10"/>
  <c r="E26" i="10"/>
  <c r="D26" i="10"/>
  <c r="C26" i="10"/>
  <c r="A39" i="3"/>
  <c r="N56" i="9"/>
  <c r="N19" i="9"/>
  <c r="D26" i="9"/>
  <c r="G26" i="9"/>
  <c r="H26" i="9"/>
  <c r="I26" i="9"/>
  <c r="J26" i="9"/>
  <c r="L26" i="9"/>
  <c r="B26" i="9"/>
  <c r="N26" i="9" s="1"/>
  <c r="C67" i="9"/>
  <c r="D67" i="9"/>
  <c r="E67" i="9"/>
  <c r="F67" i="9"/>
  <c r="G67" i="9"/>
  <c r="H67" i="9"/>
  <c r="I67" i="9"/>
  <c r="J67" i="9"/>
  <c r="K67" i="9"/>
  <c r="L67" i="9"/>
  <c r="M67" i="9"/>
  <c r="B67" i="9"/>
  <c r="N25" i="9"/>
  <c r="C26" i="9"/>
  <c r="E26" i="9"/>
  <c r="F26" i="9"/>
  <c r="K26" i="9"/>
  <c r="M26" i="9"/>
  <c r="N23" i="10"/>
  <c r="N67" i="9"/>
  <c r="N67" i="13"/>
  <c r="N67" i="10"/>
  <c r="N23" i="13"/>
  <c r="N26" i="10"/>
  <c r="H27" i="2"/>
  <c r="H50" i="2"/>
  <c r="D50" i="2"/>
  <c r="G27" i="2"/>
  <c r="G50" i="2"/>
  <c r="C50" i="2"/>
  <c r="F27" i="2"/>
  <c r="F50" i="2"/>
  <c r="B50" i="2"/>
  <c r="B27" i="2"/>
  <c r="B3" i="5"/>
  <c r="F72" i="2"/>
  <c r="G72" i="2"/>
  <c r="C72" i="2"/>
  <c r="D72" i="2"/>
  <c r="C27" i="2"/>
  <c r="D3" i="5"/>
  <c r="D27" i="2"/>
  <c r="B72" i="2"/>
  <c r="H72" i="2"/>
  <c r="H73" i="2"/>
  <c r="G73" i="2"/>
  <c r="E3" i="5"/>
  <c r="F3" i="5"/>
  <c r="G3" i="5"/>
  <c r="C73" i="2"/>
  <c r="F73" i="2"/>
  <c r="D4" i="5"/>
  <c r="B73" i="2"/>
  <c r="D73" i="2"/>
  <c r="B4" i="5"/>
  <c r="F4" i="5"/>
  <c r="E4" i="5"/>
  <c r="G4" i="5"/>
  <c r="G75" i="2"/>
  <c r="D10" i="5"/>
  <c r="D8" i="5"/>
  <c r="B8" i="5"/>
  <c r="F75" i="2"/>
  <c r="B9" i="5"/>
  <c r="H75" i="2"/>
  <c r="F10" i="5"/>
  <c r="F8" i="5"/>
  <c r="G10" i="5"/>
  <c r="G8" i="5"/>
  <c r="E8" i="5"/>
  <c r="D9" i="5"/>
  <c r="F9" i="5"/>
  <c r="G9" i="5"/>
  <c r="B10" i="5"/>
  <c r="E10" i="5"/>
  <c r="E9" i="5"/>
  <c r="N26" i="13" l="1"/>
  <c r="D10" i="7"/>
  <c r="B10" i="7"/>
  <c r="F3" i="7"/>
  <c r="F4" i="7" s="1"/>
  <c r="C52" i="3"/>
  <c r="D52" i="3"/>
  <c r="F14" i="7" s="1"/>
  <c r="F15" i="7"/>
  <c r="C22" i="3"/>
  <c r="D16" i="7" s="1"/>
  <c r="B52" i="3"/>
  <c r="B54" i="3" s="1"/>
  <c r="B61" i="3" s="1"/>
  <c r="F16" i="7"/>
  <c r="B15" i="7"/>
  <c r="B5" i="5"/>
  <c r="B16" i="7"/>
  <c r="E10" i="7"/>
  <c r="B3" i="7"/>
  <c r="D3" i="7"/>
  <c r="D13" i="7"/>
  <c r="E13" i="7" s="1"/>
  <c r="F10" i="7"/>
  <c r="C104" i="1"/>
  <c r="D103" i="1" s="1"/>
  <c r="D104" i="1" s="1"/>
  <c r="F7" i="7" l="1"/>
  <c r="F17" i="7"/>
  <c r="G3" i="7"/>
  <c r="D15" i="7"/>
  <c r="C54" i="3"/>
  <c r="C61" i="3" s="1"/>
  <c r="D5" i="5"/>
  <c r="E5" i="5" s="1"/>
  <c r="B14" i="7"/>
  <c r="E15" i="7"/>
  <c r="D54" i="3"/>
  <c r="D61" i="3" s="1"/>
  <c r="D14" i="7"/>
  <c r="G14" i="7" s="1"/>
  <c r="G5" i="5"/>
  <c r="G10" i="7"/>
  <c r="F13" i="7"/>
  <c r="G13" i="7" s="1"/>
  <c r="E16" i="7"/>
  <c r="D17" i="7"/>
  <c r="G17" i="7" s="1"/>
  <c r="E3" i="7"/>
  <c r="D7" i="7"/>
  <c r="D4" i="7"/>
  <c r="G15" i="7"/>
  <c r="F11" i="7"/>
  <c r="F5" i="7"/>
  <c r="F8" i="7"/>
  <c r="B4" i="7"/>
  <c r="B17" i="7"/>
  <c r="B7" i="7"/>
  <c r="B8" i="7" s="1"/>
  <c r="G16" i="7"/>
  <c r="E14" i="7" l="1"/>
  <c r="D8" i="7"/>
  <c r="E8" i="7" s="1"/>
  <c r="E7" i="7"/>
  <c r="G7" i="7"/>
  <c r="B11" i="7"/>
  <c r="B5" i="7"/>
  <c r="D11" i="7"/>
  <c r="D5" i="7"/>
  <c r="G5" i="7" s="1"/>
  <c r="E4" i="7"/>
  <c r="G4" i="7"/>
  <c r="E17" i="7"/>
  <c r="E11" i="7" l="1"/>
  <c r="G8" i="7"/>
  <c r="E5" i="7"/>
  <c r="G11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<sst xmlns="http://schemas.openxmlformats.org/spreadsheetml/2006/main" count="443" uniqueCount="248">
  <si>
    <t>FLUJO DE EFECTIVO</t>
  </si>
  <si>
    <t>NOMBRE DE LA EMPRESA</t>
  </si>
  <si>
    <t>PERIODO</t>
  </si>
  <si>
    <t>Flujo de Efectivo de las Actividades de Operación</t>
  </si>
  <si>
    <t xml:space="preserve">Total Entrada de Efectivo de Operación </t>
  </si>
  <si>
    <t xml:space="preserve">Total Salida de Efectivo de Operación </t>
  </si>
  <si>
    <t>Efectivo Neto de las Actividades de Operación</t>
  </si>
  <si>
    <t>Flujo de Efectivo de Actividades de Inversión</t>
  </si>
  <si>
    <t xml:space="preserve">Total Entrada de Efectivo de Inversión </t>
  </si>
  <si>
    <t xml:space="preserve">Total Salida de Efectivo de Inversión </t>
  </si>
  <si>
    <t>Efectivo Neto de las Actividades de Inversión</t>
  </si>
  <si>
    <t>Flujo de Efectivo de las Actividades Financieras</t>
  </si>
  <si>
    <t xml:space="preserve">Total Entrada de Efectivo de Actividades Financieras </t>
  </si>
  <si>
    <t xml:space="preserve">Total Salida de Efectivo de Actividades Financieras </t>
  </si>
  <si>
    <t>Efectivo Neto de las Actividades Financieras</t>
  </si>
  <si>
    <t>Entrada de Efectivo Actividades de Operación</t>
  </si>
  <si>
    <t>Entrada de Efectivo Actividades de Inversión</t>
  </si>
  <si>
    <t>EFECTIVO NETO EN CAJA</t>
  </si>
  <si>
    <t>BALANCE EN CAJA</t>
  </si>
  <si>
    <t>Entrada de Efectivo Actividades Financieras</t>
  </si>
  <si>
    <t>Activos Corrientes</t>
  </si>
  <si>
    <t>Valor</t>
  </si>
  <si>
    <t>Pasivos Corrientes</t>
  </si>
  <si>
    <t xml:space="preserve"> A. Total de Activos Corrientes</t>
  </si>
  <si>
    <t>E. Total de Pasivos Corrientes</t>
  </si>
  <si>
    <t>Activos Intermedios</t>
  </si>
  <si>
    <t>Pasivos Intermedios</t>
  </si>
  <si>
    <t>B. Total de Activos Intermedios</t>
  </si>
  <si>
    <t>F. Total de Pasivos Intermedios</t>
  </si>
  <si>
    <t>Activos Fijos</t>
  </si>
  <si>
    <t>Pasivos Fijos</t>
  </si>
  <si>
    <t>C. Total de Activos Fijos</t>
  </si>
  <si>
    <t>G. Total de Pasivos Fijos</t>
  </si>
  <si>
    <t>D. TOTAL DE ACTIVOS (A + B + C)</t>
  </si>
  <si>
    <t>H. TOTAL DE PASIVOS  (E + F + G)</t>
  </si>
  <si>
    <t>ESTADO DE SITUACION FINANCIERA</t>
  </si>
  <si>
    <t>ACTIVOS</t>
  </si>
  <si>
    <t>PASIVOS</t>
  </si>
  <si>
    <t>Cultivos</t>
  </si>
  <si>
    <t>Reparación y Mantenimiento</t>
  </si>
  <si>
    <t>Interés pagado en efectivo</t>
  </si>
  <si>
    <t>Cambios en el interés a pagar</t>
  </si>
  <si>
    <t>Gasto total de interes</t>
  </si>
  <si>
    <t>Ganancia/ perdida en venta de activos de capital.</t>
  </si>
  <si>
    <t>Tierra</t>
  </si>
  <si>
    <t>HOJA DE INGRESOS Y GASTOS</t>
  </si>
  <si>
    <t xml:space="preserve">Animales o productos de animales </t>
  </si>
  <si>
    <t>Ventas en efectivo:</t>
  </si>
  <si>
    <t>Cambios de inventario:</t>
  </si>
  <si>
    <t>Animales o productos de animales</t>
  </si>
  <si>
    <t xml:space="preserve">Ganancia/Perdidas de las ventas de animales reproductores </t>
  </si>
  <si>
    <t>Cambio en el valor de los animales de reproducción</t>
  </si>
  <si>
    <t>Cambio en Cuentas por Cobrar</t>
  </si>
  <si>
    <t>INGRESOS</t>
  </si>
  <si>
    <t>GASTOS</t>
  </si>
  <si>
    <t>Compras de granos y alimento para animales</t>
  </si>
  <si>
    <t>Otros Gastos Operacionales en Efectivo:</t>
  </si>
  <si>
    <t>Gastos para la producción de Cultivos</t>
  </si>
  <si>
    <t>Gastos en la producción de animales</t>
  </si>
  <si>
    <t>Compras de animales</t>
  </si>
  <si>
    <t>Gasolina y aceite</t>
  </si>
  <si>
    <t>Mano de Obra</t>
  </si>
  <si>
    <t>Impuestos a la propiedad</t>
  </si>
  <si>
    <t>Seguros</t>
  </si>
  <si>
    <t>Energía eléctrica</t>
  </si>
  <si>
    <t>Agua</t>
  </si>
  <si>
    <t>Ajustes:</t>
  </si>
  <si>
    <t>Gastos pre-pagados</t>
  </si>
  <si>
    <t>Gastos totales de depreciación de la operación</t>
  </si>
  <si>
    <t>Depreciación:</t>
  </si>
  <si>
    <t>INGRESO NETO OPERACIONAL DE LA FINCA</t>
  </si>
  <si>
    <t>Otro</t>
  </si>
  <si>
    <t>INGRESO NETO DE LA FINCA</t>
  </si>
  <si>
    <t>Liquidez</t>
  </si>
  <si>
    <t>Razón corriente</t>
  </si>
  <si>
    <t>Capital de trabajo</t>
  </si>
  <si>
    <t>Razón de Capital de Trabajo</t>
  </si>
  <si>
    <t>Solvencia</t>
  </si>
  <si>
    <t>Razón de Deuda a Activo</t>
  </si>
  <si>
    <t>Razón de Equidad a Activo</t>
  </si>
  <si>
    <t>Razón de Deuda a Equidad</t>
  </si>
  <si>
    <t>https://www.mercadeoagricolapr.com/wp-content/uploads/2019/11/Farm-Finance-Scorecard-Spanish.pdf</t>
  </si>
  <si>
    <r>
      <t>HABER NETO (Valor Neto,</t>
    </r>
    <r>
      <rPr>
        <b/>
        <i/>
        <sz val="14"/>
        <color theme="1"/>
        <rFont val="Times New Roman"/>
        <family val="1"/>
      </rPr>
      <t xml:space="preserve"> Owners Equity</t>
    </r>
    <r>
      <rPr>
        <b/>
        <sz val="14"/>
        <color theme="1"/>
        <rFont val="Times New Roman"/>
        <family val="1"/>
      </rPr>
      <t xml:space="preserve"> o </t>
    </r>
    <r>
      <rPr>
        <b/>
        <i/>
        <sz val="14"/>
        <color theme="1"/>
        <rFont val="Times New Roman"/>
        <family val="1"/>
      </rPr>
      <t>Net worth</t>
    </r>
    <r>
      <rPr>
        <b/>
        <sz val="14"/>
        <color theme="1"/>
        <rFont val="Times New Roman"/>
        <family val="1"/>
      </rPr>
      <t>) = TOTAL DE ACTIVOS – TOTAL DE PASIVOS (D. – H.)</t>
    </r>
  </si>
  <si>
    <r>
      <t xml:space="preserve">BALANCE ANTERIOR </t>
    </r>
    <r>
      <rPr>
        <b/>
        <sz val="10"/>
        <color theme="1"/>
        <rFont val="Times New Roman"/>
        <family val="1"/>
      </rPr>
      <t>(debe entrar el primer valor, celda gris)</t>
    </r>
  </si>
  <si>
    <r>
      <t xml:space="preserve">Gastos de Administración </t>
    </r>
    <r>
      <rPr>
        <sz val="10"/>
        <color theme="1"/>
        <rFont val="Times New Roman"/>
        <family val="1"/>
      </rPr>
      <t>(el mínimo debe ser el 10% de la mano de obra)</t>
    </r>
  </si>
  <si>
    <t>Tasa de Retorno de Activos</t>
  </si>
  <si>
    <t>Ingreso Neto (efectivo)</t>
  </si>
  <si>
    <t>Retorno de Activos</t>
  </si>
  <si>
    <t>Ganancia/Rentabilidad</t>
  </si>
  <si>
    <t>Retorno Equidad</t>
  </si>
  <si>
    <t>Tasa de Retorno de equidad</t>
  </si>
  <si>
    <t>Margen de Ganancia Operacional</t>
  </si>
  <si>
    <t>Valor de Producción</t>
  </si>
  <si>
    <t>Tasa de Rotación o Conversión de Activos</t>
  </si>
  <si>
    <t>N/A</t>
  </si>
  <si>
    <t>INGRESO BRUTO TOTAL</t>
  </si>
  <si>
    <t>GASTO BRUTO TOTAL</t>
  </si>
  <si>
    <t>Razón Operación - Gasto</t>
  </si>
  <si>
    <t>Razón Interés - Gasto</t>
  </si>
  <si>
    <t>Razón Depreciación - Gasto</t>
  </si>
  <si>
    <t>Razón de Ingreso Neto</t>
  </si>
  <si>
    <t>Fuente: Kay, R. D., W. M. Edwards, and P. A. Duffy. Farm Management. McGraw Hill Company Inc., 2008, sixth edition.</t>
  </si>
  <si>
    <t xml:space="preserve">Comas, M.; Mendoza, M.; P.R. Marrero; Administración de Fincas: Folleto Informativo, Libro </t>
  </si>
  <si>
    <t>de Cuentas para la Finca. Servicio de Extensión Agrícola, 1998.</t>
  </si>
  <si>
    <t>2015, 8th edition.</t>
  </si>
  <si>
    <t xml:space="preserve">Mendoza, M.; P.R. Marrero; y M. Comas. Adiestramiento: Registro del Negocio. Colegio de </t>
  </si>
  <si>
    <t>Ciencias Agrícolas, Servicio de Extensión Agrícola, junio 2003.</t>
  </si>
  <si>
    <t xml:space="preserve">Porter, G.A., C.L. Norton. “Financial Accounting: The Impact on Decision Makers.” </t>
  </si>
  <si>
    <t>Fuente: Porter, G.A., C.L. Norton. “Financial Accounting: The Impact on Decision Makers.” Thompson Corporation, South-Western, 2005, 4th edition.</t>
  </si>
  <si>
    <t>Sosa, H. Manual de Administración y Contabilidad de Fincas. Servicio de Extensión Agrícola.</t>
  </si>
  <si>
    <t>Fuente: Sosa, H. Manual de Administración y Contabilidad de Fincas. Servicio de Extensión Agrícola.</t>
  </si>
  <si>
    <t xml:space="preserve">Becker, K., D. Kauppila, G. Rogers, R. Parsons, D. Nordquist, and R. Craven. 2014. Farm Finance Score Card. </t>
  </si>
  <si>
    <t xml:space="preserve">University of Vermont Extension, Center for Farm Financial Management, University of Minnesota. </t>
  </si>
  <si>
    <r>
      <t xml:space="preserve">Kay, R.D., W.M. Edwards, and P.A. Duffy. </t>
    </r>
    <r>
      <rPr>
        <i/>
        <sz val="18"/>
        <color theme="1"/>
        <rFont val="Times New Roman"/>
        <family val="1"/>
      </rPr>
      <t>“Farm Management”</t>
    </r>
    <r>
      <rPr>
        <sz val="18"/>
        <color theme="1"/>
        <rFont val="Times New Roman"/>
        <family val="1"/>
      </rPr>
      <t xml:space="preserve">. McGraw-Hill, Inc., </t>
    </r>
  </si>
  <si>
    <r>
      <t>Thompson Corporation, South-Western, 2005, 4</t>
    </r>
    <r>
      <rPr>
        <vertAlign val="superscript"/>
        <sz val="18"/>
        <color theme="1"/>
        <rFont val="Times New Roman"/>
        <family val="1"/>
      </rPr>
      <t>th</t>
    </r>
    <r>
      <rPr>
        <sz val="18"/>
        <color theme="1"/>
        <rFont val="Times New Roman"/>
        <family val="1"/>
      </rPr>
      <t xml:space="preserve"> edition.</t>
    </r>
  </si>
  <si>
    <t>REFERENCIAS</t>
  </si>
  <si>
    <t xml:space="preserve">Fuente: Becker, K., D. Kauppila, G. Rogers, R. Parsons, D. Nordquist, and R. Craven. 2014. Farm Finance Score Card. </t>
  </si>
  <si>
    <t>AÑO 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</si>
  <si>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</si>
  <si>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</si>
  <si>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</si>
  <si>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</si>
  <si>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</si>
  <si>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</si>
  <si>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</si>
  <si>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</si>
  <si>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septembre</t>
  </si>
  <si>
    <t xml:space="preserve">octubre </t>
  </si>
  <si>
    <t>noviembre</t>
  </si>
  <si>
    <t>diciembre</t>
  </si>
  <si>
    <t>Costo/Gasto de venta</t>
  </si>
  <si>
    <t>Salarios</t>
  </si>
  <si>
    <t>Alquiler Renta</t>
  </si>
  <si>
    <t>Planes de Salud</t>
  </si>
  <si>
    <t>Servicio telecomunicaciones</t>
  </si>
  <si>
    <t>Internet</t>
  </si>
  <si>
    <t>Energía Electrica</t>
  </si>
  <si>
    <t>Agua y alcantarillado</t>
  </si>
  <si>
    <t>Anuncios</t>
  </si>
  <si>
    <t>Intereses</t>
  </si>
  <si>
    <t>Contribuciones sobre propiedad</t>
  </si>
  <si>
    <t>Patentes Licencias</t>
  </si>
  <si>
    <t>CFSE</t>
  </si>
  <si>
    <t>IVU</t>
  </si>
  <si>
    <t>Seguro plantación</t>
  </si>
  <si>
    <t>Aportación  pensión</t>
  </si>
  <si>
    <t>Seguro Social</t>
  </si>
  <si>
    <t>Seguro Desempleo</t>
  </si>
  <si>
    <t>Reparaciones y mantenimiento</t>
  </si>
  <si>
    <t>Gastos de viaje</t>
  </si>
  <si>
    <t>Gastos de comida y entretenimiento</t>
  </si>
  <si>
    <t>Materiales oficina</t>
  </si>
  <si>
    <t>Materiales finca</t>
  </si>
  <si>
    <t>Sellos, comprobantes</t>
  </si>
  <si>
    <t>Uniformes</t>
  </si>
  <si>
    <t>Estacionamiento y peaje</t>
  </si>
  <si>
    <t>Gastos de oficina</t>
  </si>
  <si>
    <t>Cargos Bancarios</t>
  </si>
  <si>
    <t>Deudas incobrables</t>
  </si>
  <si>
    <t>Otros</t>
  </si>
  <si>
    <t>Ingreso de Operaciones</t>
  </si>
  <si>
    <t>Total</t>
  </si>
  <si>
    <t>Ganancia/Pérdida Bruta de Operaciones</t>
  </si>
  <si>
    <t>Gastos/Deducciones</t>
  </si>
  <si>
    <t>Total de Gastos</t>
  </si>
  <si>
    <t>INFORME DE INGRESOS Y GASTOS*</t>
  </si>
  <si>
    <t>Total de Ingresos por Ventas</t>
  </si>
  <si>
    <t>Teléfono e internet</t>
  </si>
  <si>
    <t>Pagos de Programas de Gobierno (incentivos)</t>
  </si>
  <si>
    <t xml:space="preserve">* Partidas de este registro se pueden utilizar para completar la Planilla de Contribución sobre Ingresos de Corporaciones del 2019, página 2 Departamento de Hacienda </t>
  </si>
  <si>
    <t>Gastos auto (gasolina y aceite)</t>
  </si>
  <si>
    <t>Otros gastos (no informados en el Informe de Ingresos y Gastos)</t>
  </si>
  <si>
    <t>AÑO 2</t>
  </si>
  <si>
    <t>AÑO 3</t>
  </si>
  <si>
    <t>INFORMACION GENERAL</t>
  </si>
  <si>
    <t>NOMBRE DEL PROPIETARIO</t>
  </si>
  <si>
    <t>NOMBRE DEL ADMINISTRADOR</t>
  </si>
  <si>
    <t>PUEBLO Y ZIP CODE</t>
  </si>
  <si>
    <t>TELEFONO</t>
  </si>
  <si>
    <t>DIRECCION POSTAL</t>
  </si>
  <si>
    <t>FINCA ALQUILADA O PROPIA</t>
  </si>
  <si>
    <t>TAMAÑO DE LA FINCA</t>
  </si>
  <si>
    <t>Universidad de Puerto Rico</t>
  </si>
  <si>
    <t>Recinto Universitario de Mayagüez</t>
  </si>
  <si>
    <t>Colegio de Ciencias Agrícolas</t>
  </si>
  <si>
    <t>Servicio de Extensión Agrícola</t>
  </si>
  <si>
    <t>Departamento de Economía Agrícola y Sociología Rural</t>
  </si>
  <si>
    <t>Preparado por:</t>
  </si>
  <si>
    <t>Proyecto para Agricultores(as), Ganaderos y Veteranos Socialmente Desventajados. “This material is based upon work _x000B_supported by USDA/OPPE under Award Number: AO182501X443G015"</t>
  </si>
  <si>
    <t>Nota: Recuerde que la contabilidad del negocio es distinta a la contabilidad del Departamento de Hacienda de Puerto Rico.</t>
  </si>
  <si>
    <t xml:space="preserve">* Partidas de este registro se pueden utilizar para completar la Planilla de Contribución sobre Ingresos de Corporaciones del 2019, página 2, Departamento de Hacienda </t>
  </si>
  <si>
    <t>REGISTROS CONTABLES Y FINANCIEROS PARA AGRONEGOCIOS</t>
  </si>
  <si>
    <r>
      <t xml:space="preserve">1.  En este archivo de Excel, usted sólo tiene que </t>
    </r>
    <r>
      <rPr>
        <b/>
        <u/>
        <sz val="14"/>
        <color theme="1"/>
        <rFont val="Times New Roman"/>
        <family val="1"/>
      </rPr>
      <t>entrar los datos de su agroempresa en las celdas (cuadros) de color gris en cada una de las hojas de cálculo</t>
    </r>
    <r>
      <rPr>
        <sz val="14"/>
        <color theme="1"/>
        <rFont val="Times New Roman"/>
        <family val="1"/>
      </rPr>
      <t xml:space="preserve">.  </t>
    </r>
  </si>
  <si>
    <t>9. Las próximas dos hojas contienen la Tarjeta de Puntuación Financiera y todas las referencias de cada uno de los registros utilizados en este archivo.</t>
  </si>
  <si>
    <r>
      <t xml:space="preserve">Dra. Alexandra Gregory Crespo, Catedrática, Departamento de Economía Agrícola y Sociología Rural, </t>
    </r>
    <r>
      <rPr>
        <sz val="14"/>
        <color rgb="FF0070C0"/>
        <rFont val="Times New Roman"/>
        <family val="1"/>
      </rPr>
      <t xml:space="preserve">alexandra.gregory@upr.edu </t>
    </r>
  </si>
  <si>
    <r>
      <t xml:space="preserve">Dra. Myrna Comas Pagán, Catedrática, Departamento de Economía Agrícola y Sociología Rural, </t>
    </r>
    <r>
      <rPr>
        <sz val="14"/>
        <color rgb="FF0070C0"/>
        <rFont val="Times New Roman"/>
        <family val="1"/>
      </rPr>
      <t>myrna.comas@upr.edu</t>
    </r>
  </si>
  <si>
    <r>
      <t xml:space="preserve">Joe K. Lucarne, Estudiante graduado, Departamento de Economía Agrícola y Sociología Rural, </t>
    </r>
    <r>
      <rPr>
        <sz val="14"/>
        <color rgb="FF0070C0"/>
        <rFont val="Times New Roman"/>
        <family val="1"/>
      </rPr>
      <t>joe.lucarne@upr.edu</t>
    </r>
  </si>
  <si>
    <r>
      <t xml:space="preserve">Herold K Eustache, Estudiante graduado, Departamento de Economía Agrícola y Sociología Rural, </t>
    </r>
    <r>
      <rPr>
        <sz val="14"/>
        <color rgb="FF0070C0"/>
        <rFont val="Times New Roman"/>
        <family val="1"/>
      </rPr>
      <t>herold.eustache@upr.edu</t>
    </r>
  </si>
  <si>
    <r>
      <t xml:space="preserve">Dra. Gladys M. González Martínez, Catedrática, Departamento de Ecoomía Agrícola y Sociología Rural, </t>
    </r>
    <r>
      <rPr>
        <sz val="14"/>
        <color rgb="FF0070C0"/>
        <rFont val="Times New Roman"/>
        <family val="1"/>
      </rPr>
      <t>gladys.gonzalez7@upr.edu</t>
    </r>
  </si>
  <si>
    <r>
      <rPr>
        <sz val="14"/>
        <color rgb="FF00B050"/>
        <rFont val="Times New Roman"/>
        <family val="1"/>
      </rPr>
      <t>▲</t>
    </r>
    <r>
      <rPr>
        <sz val="14"/>
        <color rgb="FFFF0000"/>
        <rFont val="Times New Roman"/>
        <family val="1"/>
      </rPr>
      <t>▼</t>
    </r>
  </si>
  <si>
    <r>
      <t xml:space="preserve">AÑO 1 </t>
    </r>
    <r>
      <rPr>
        <sz val="12"/>
        <color theme="1"/>
        <rFont val="Times New Roman"/>
        <family val="1"/>
      </rPr>
      <t>(favor de colocar el primer año que se va a reportar, por ejemplo 2018)</t>
    </r>
  </si>
  <si>
    <r>
      <t xml:space="preserve">Prof. Nicolás Cartagena Romero, Agente Agrícola, Servicio de Extensión Agrícola, </t>
    </r>
    <r>
      <rPr>
        <sz val="14"/>
        <color theme="4"/>
        <rFont val="Times New Roman"/>
        <family val="1"/>
      </rPr>
      <t>nicolas.cartagena@upr.edu</t>
    </r>
  </si>
  <si>
    <t>Gastos otros vehículos motor (gasolina y aceite)</t>
  </si>
  <si>
    <t>Cargos envío y franqueo</t>
  </si>
  <si>
    <r>
      <t xml:space="preserve">3.  Tercera, Cuarta y Quinta Hoja: </t>
    </r>
    <r>
      <rPr>
        <b/>
        <u/>
        <sz val="14"/>
        <color theme="1"/>
        <rFont val="Times New Roman"/>
        <family val="1"/>
      </rPr>
      <t>Informe Ing y Gas Año 1, 2 ó 3:</t>
    </r>
    <r>
      <rPr>
        <sz val="14"/>
        <color theme="1"/>
        <rFont val="Times New Roman"/>
        <family val="1"/>
      </rPr>
      <t xml:space="preserve"> Estas hojas, 3 años, se crearon para facilitar la entrada de información para generar la Hoja de Ingresos y Gastos anual.  En estas hojas debe proveer la información mensual de los ingresos y gastos.  Sólo debe completar las celdas (cuadros de color gris).  La información de esta hoja se trasladará a la Hoja de Ingresos y Gastos automáticamente.</t>
    </r>
  </si>
  <si>
    <r>
      <t xml:space="preserve">10. El personal docente del Departamento de Economía Agrícola ofrece talleres con la teoría y práctica de cada uno de estos registros en varios proyectos de fondos externos como el Curso de Agroempresarismo que coordina la doctora Alexandra Gregory y el Centro Empresarial para la Mujer en la Agricultura dirigido por la doctora Gladys M. González.  De interesar tomar los mismos en alguna oportunidad futura debe comunicarse con las doctoras Gregory y González por correo electrónico a: </t>
    </r>
    <r>
      <rPr>
        <sz val="14"/>
        <color rgb="FF0070C0"/>
        <rFont val="Times New Roman"/>
        <family val="1"/>
      </rPr>
      <t>alexandra.gregory@upr.edu</t>
    </r>
    <r>
      <rPr>
        <sz val="14"/>
        <color theme="1"/>
        <rFont val="Times New Roman"/>
        <family val="1"/>
      </rPr>
      <t xml:space="preserve"> y </t>
    </r>
    <r>
      <rPr>
        <sz val="14"/>
        <color rgb="FF0070C0"/>
        <rFont val="Times New Roman"/>
        <family val="1"/>
      </rPr>
      <t>gladys.gonzalez7@upr.edu</t>
    </r>
    <r>
      <rPr>
        <sz val="14"/>
        <color theme="1"/>
        <rFont val="Times New Roman"/>
        <family val="1"/>
      </rPr>
      <t>.</t>
    </r>
  </si>
  <si>
    <r>
      <t xml:space="preserve">2. Segunda Hoja: </t>
    </r>
    <r>
      <rPr>
        <b/>
        <u/>
        <sz val="14"/>
        <color theme="1"/>
        <rFont val="Times New Roman"/>
        <family val="1"/>
      </rPr>
      <t>Info. General de la Empresa</t>
    </r>
    <r>
      <rPr>
        <sz val="14"/>
        <color theme="1"/>
        <rFont val="Times New Roman"/>
        <family val="1"/>
      </rPr>
      <t xml:space="preserve">, debe comenzar a incluir la información en la hoja.  La información de esta hoja se trasladará a las demás hojas. </t>
    </r>
  </si>
  <si>
    <r>
      <t xml:space="preserve">8. Novena y Décima Hoja: </t>
    </r>
    <r>
      <rPr>
        <b/>
        <u/>
        <sz val="14"/>
        <color theme="1"/>
        <rFont val="Times New Roman"/>
        <family val="1"/>
      </rPr>
      <t>Liquidez y Solvencia y Otras Razones Financieras:</t>
    </r>
    <r>
      <rPr>
        <sz val="14"/>
        <color theme="1"/>
        <rFont val="Times New Roman"/>
        <family val="1"/>
      </rPr>
      <t xml:space="preserve"> en esta hoja no debe hacer ningún cálculo, con tan sólo haber completado la información de las demás hojas se deben haber efectuado todos los cálculos necesarios. Es su deber verificar y observar los resultados para determinar si  su empresa tiene razones fuertes o vulnerables.  Debe consultar a las escalas que se encuentran codificadas de color verde, amarillo y rojo, a la derecha de cada una.   </t>
    </r>
  </si>
  <si>
    <r>
      <t xml:space="preserve">4.  Sexta Hoja: </t>
    </r>
    <r>
      <rPr>
        <b/>
        <u/>
        <sz val="14"/>
        <color theme="1"/>
        <rFont val="Times New Roman"/>
        <family val="1"/>
      </rPr>
      <t>Hoja de Ingresos y Gastos</t>
    </r>
    <r>
      <rPr>
        <sz val="14"/>
        <color theme="1"/>
        <rFont val="Times New Roman"/>
        <family val="1"/>
      </rPr>
      <t>: en esta hoja se debe incluir sólo la información en las celdas (cuadros) de color gris. La información de las hojas de Informe Ing y Gas de cada año pasará a esta hoja.</t>
    </r>
  </si>
  <si>
    <r>
      <t xml:space="preserve">7. Octava Hoja: </t>
    </r>
    <r>
      <rPr>
        <b/>
        <u/>
        <sz val="14"/>
        <color theme="1"/>
        <rFont val="Times New Roman"/>
        <family val="1"/>
      </rPr>
      <t>Flujo de Efectivo</t>
    </r>
    <r>
      <rPr>
        <sz val="14"/>
        <color theme="1"/>
        <rFont val="Times New Roman"/>
        <family val="1"/>
      </rPr>
      <t>: en esta hoja se debe completar la información en las celdas (cuadros) de color gris.</t>
    </r>
  </si>
  <si>
    <t>Cambio en Cuentas por pagar</t>
  </si>
  <si>
    <t>Depreciación y amortización</t>
  </si>
  <si>
    <t>Salida de Efectivo Actividades de Operación*</t>
  </si>
  <si>
    <t>Salida de Efectivo Actividades de Inversión*</t>
  </si>
  <si>
    <t>Salida de Efectivo Actividades Financieras*</t>
  </si>
  <si>
    <t>* Los valores, números, tienen que estar en negativo.</t>
  </si>
  <si>
    <t>CORREO ELECTRÓNICO</t>
  </si>
  <si>
    <r>
      <t xml:space="preserve">AÑO 2 </t>
    </r>
    <r>
      <rPr>
        <sz val="12"/>
        <color theme="1"/>
        <rFont val="Times New Roman"/>
        <family val="1"/>
      </rPr>
      <t>(favor de colocar el segundo año que se va a reportar, por ejemplo 2019)</t>
    </r>
  </si>
  <si>
    <r>
      <t xml:space="preserve">AÑO 3 </t>
    </r>
    <r>
      <rPr>
        <sz val="12"/>
        <color theme="1"/>
        <rFont val="Times New Roman"/>
        <family val="1"/>
      </rPr>
      <t>(favor de colocar el tercer año que se va a reportar, por ejemplo 2020)</t>
    </r>
  </si>
  <si>
    <t>Interés</t>
  </si>
  <si>
    <t>Maquinaria (Colocar el signo negativo si es pérdida)</t>
  </si>
  <si>
    <t>NÚMERO DE REGISTRO DE COMERCIANTE (SURI)</t>
  </si>
  <si>
    <t>NÚMERO DE SEGURO SOCIAL PATRONAL</t>
  </si>
  <si>
    <t>ÁREA EN PRODUCCIÓN</t>
  </si>
  <si>
    <t>COORDENADAS DE GPS</t>
  </si>
  <si>
    <t>DIRECCION FÍSICA</t>
  </si>
  <si>
    <t>Los registros financieros son importantes en los agronegocios para determinar y analizar la situación financiera de los mismos.  En este archivo se encuentran los registros contables y financieros para ayudar a los productores a determinar el estado de su situación financiera.  Este archivo permite la comparación de la información para tres años.  Los registros que se incluyen son los siguientes: hoja de ingresos y gastos; estado de situación financiera; registro de flujo de efectivo y dos hojas adicionales que cuentan con liquidez y solvencia y la segunda con otras razones financieras.  Además, para facilitar la entrada de información en la hoja de ingresos y gastos se incluyen tres hojas adicionales con informes de ingresos y gastos.  A pesar de que el inventario es importantísimo para preparar el estado de situación financiera no se ha incluido en este archivo dado a que todas las agroempresas son distintas y es muy complejo preparar un formato que se ajuste a cada una de éstas.  Existen unos formatos para el inventario, luego se preparará una hoja de cálculo con cada uno de éstos.   A continuación se presentan las instrucciones generales de cómo utilizar este archivo y cada una de sus hojas de cálculo.</t>
  </si>
  <si>
    <r>
      <t xml:space="preserve">6. Séptima Hoja: </t>
    </r>
    <r>
      <rPr>
        <b/>
        <u/>
        <sz val="14"/>
        <color theme="1"/>
        <rFont val="Times New Roman"/>
        <family val="1"/>
      </rPr>
      <t>Estado de Situación Financiera:</t>
    </r>
    <r>
      <rPr>
        <sz val="14"/>
        <color theme="1"/>
        <rFont val="Times New Roman"/>
        <family val="1"/>
      </rPr>
      <t xml:space="preserve"> en esta hoja se debe incluir el resumen del Inventario (debe haber preparado el Inventario en otra hoja o archivo).  Debe completar la información en las celdas (cuadros) de color gris.</t>
    </r>
  </si>
  <si>
    <t>AÑO ESTIMADO DE PRIMERA VENTA, SI ES PRIMERA VEZ PRODUCIENDO EL PRODUCTO</t>
  </si>
  <si>
    <r>
      <t xml:space="preserve">Roxana Aponte Méndez, Estudiante graduada, Departamento de Economía Agrícola y Sociología Rural, </t>
    </r>
    <r>
      <rPr>
        <sz val="14"/>
        <color rgb="FF0070C0"/>
        <rFont val="Times New Roman"/>
        <family val="1"/>
      </rPr>
      <t xml:space="preserve">roxana.aponte1@upr.edu </t>
    </r>
  </si>
  <si>
    <r>
      <t xml:space="preserve">Yaira </t>
    </r>
    <r>
      <rPr>
        <sz val="14"/>
        <color theme="1"/>
        <rFont val="Calibri"/>
        <family val="2"/>
      </rPr>
      <t>Á</t>
    </r>
    <r>
      <rPr>
        <sz val="14"/>
        <color theme="1"/>
        <rFont val="Times New Roman"/>
        <family val="1"/>
      </rPr>
      <t>viles Ortiz, Estudiante graduada, Departamento de Economía Agrícola y Sociología Rural,</t>
    </r>
    <r>
      <rPr>
        <sz val="14"/>
        <color rgb="FF0070C0"/>
        <rFont val="Times New Roman"/>
        <family val="1"/>
      </rPr>
      <t xml:space="preserve"> yaira.aviles@upr.edu</t>
    </r>
  </si>
  <si>
    <r>
      <t xml:space="preserve">Josue Quirindongo Echevarría, Estudiante graduado, Departamento de Economía Agrícola y Sociología Rural, </t>
    </r>
    <r>
      <rPr>
        <sz val="14"/>
        <color rgb="FF0070C0"/>
        <rFont val="Times New Roman"/>
        <family val="1"/>
      </rPr>
      <t xml:space="preserve">josue.quirindongo@upr.edu </t>
    </r>
  </si>
  <si>
    <t>Colaboradores:</t>
  </si>
  <si>
    <t>Otros gastos (otros gastos ya reportados en las Hojas de Informe de Ingresos y Gastos y que no se encuentran en este registro)**</t>
  </si>
  <si>
    <t>** Otros Gastos incluye la suma de las siguientes partidas en las hojas de Informe Ing y gas: alquiler o renta, anuncios, gastos de viaje, gastos de comida y entretenimiento, materiales de oficina, sellos comprobantes, cargos envío y franqueo, uniformes, estacionamiento y peaje, gastos de oficina, cargos bancarios, deudas incobrables, otros</t>
  </si>
  <si>
    <r>
      <t>Otros ingresos de la finca</t>
    </r>
    <r>
      <rPr>
        <sz val="10"/>
        <color theme="1"/>
        <rFont val="Times New Roman"/>
        <family val="1"/>
      </rPr>
      <t xml:space="preserve"> (por ejemplo productos con valor añadido)</t>
    </r>
  </si>
  <si>
    <r>
      <t xml:space="preserve">Ventas Cultivos </t>
    </r>
    <r>
      <rPr>
        <sz val="10"/>
        <color theme="1"/>
        <rFont val="Times New Roman"/>
        <family val="1"/>
      </rPr>
      <t>(mencione el producto e incluya sólo productos frescos)</t>
    </r>
  </si>
  <si>
    <r>
      <t xml:space="preserve">Ventas animales </t>
    </r>
    <r>
      <rPr>
        <sz val="10"/>
        <color theme="1"/>
        <rFont val="Times New Roman"/>
        <family val="1"/>
      </rPr>
      <t>(mencione el animal y tipo de animal)</t>
    </r>
  </si>
  <si>
    <r>
      <t>Prof. Efraín Jiménez Mounier, Agente Agrícola, Servicio de Extensión Agrícola,</t>
    </r>
    <r>
      <rPr>
        <sz val="14"/>
        <color theme="4"/>
        <rFont val="Times New Roman"/>
        <family val="1"/>
      </rPr>
      <t xml:space="preserve"> efrain.jimenez@upr.edu </t>
    </r>
  </si>
  <si>
    <r>
      <t xml:space="preserve">Profa. Natalia Rivera, Agente Agrícola, Servicio de Extensión Agrícola, </t>
    </r>
    <r>
      <rPr>
        <sz val="14"/>
        <color theme="4"/>
        <rFont val="Times New Roman"/>
        <family val="1"/>
      </rPr>
      <t>natalia.rivera7@upr.edu</t>
    </r>
  </si>
  <si>
    <r>
      <t xml:space="preserve">Prof. Samuel Prieto, Agente Agrícola, Servicio de Extensión Agrícola, </t>
    </r>
    <r>
      <rPr>
        <sz val="14"/>
        <color theme="4"/>
        <rFont val="Times New Roman"/>
        <family val="1"/>
      </rPr>
      <t>samuel.prieto@upr.edu</t>
    </r>
  </si>
  <si>
    <r>
      <t xml:space="preserve">Prof. Rafaél Sepúlveda, Agente Agrícola, Servicio de Extensión Agrícola, </t>
    </r>
    <r>
      <rPr>
        <sz val="14"/>
        <color theme="4"/>
        <rFont val="Times New Roman"/>
        <family val="1"/>
      </rPr>
      <t>rafael.sepulveda@upr.edu</t>
    </r>
  </si>
  <si>
    <r>
      <t xml:space="preserve">Prof. Gustavo Rodríguez, Agente Agrícola, Servicio de Extensión Agrícola, </t>
    </r>
    <r>
      <rPr>
        <sz val="14"/>
        <color theme="4"/>
        <rFont val="Times New Roman"/>
        <family val="1"/>
      </rPr>
      <t>gustavo.rodríguez@upr.edu</t>
    </r>
  </si>
  <si>
    <r>
      <t>Profa. Hilda Bonilla, Agente Agrícola, Servicio de Extensión Agrícola,</t>
    </r>
    <r>
      <rPr>
        <sz val="14"/>
        <color theme="4"/>
        <rFont val="Times New Roman"/>
        <family val="1"/>
      </rPr>
      <t xml:space="preserve"> hilda.bonillarodriguez@upr.edu</t>
    </r>
  </si>
  <si>
    <r>
      <t xml:space="preserve">Prof, Yomar Vélez, Agente Agrícola, Servicio de Extensión Agrícola, </t>
    </r>
    <r>
      <rPr>
        <sz val="14"/>
        <color theme="4"/>
        <rFont val="Times New Roman"/>
        <family val="1"/>
      </rPr>
      <t>yomar.velez@upr.edu</t>
    </r>
  </si>
  <si>
    <r>
      <t xml:space="preserve">Prof. Angel Rivera Nazario, Agente Agrícola, Servicio de Extensión Agrícola, </t>
    </r>
    <r>
      <rPr>
        <sz val="14"/>
        <color theme="4"/>
        <rFont val="Times New Roman"/>
        <family val="1"/>
      </rPr>
      <t>angel.rivera54@upr.edu</t>
    </r>
  </si>
  <si>
    <r>
      <t>Profa. Karen Bengoa, Agente Agrícola, Servicio de Extensión Agrícola,</t>
    </r>
    <r>
      <rPr>
        <sz val="14"/>
        <color theme="4"/>
        <rFont val="Times New Roman"/>
        <family val="1"/>
      </rPr>
      <t xml:space="preserve"> karen.bengoa@upr.edu</t>
    </r>
  </si>
  <si>
    <r>
      <t xml:space="preserve">Esta hoja de cálculo se creó gracias a las sugerencias de los </t>
    </r>
    <r>
      <rPr>
        <b/>
        <u/>
        <sz val="28"/>
        <color theme="0"/>
        <rFont val="Times New Roman"/>
        <family val="1"/>
      </rPr>
      <t>Agricultores y Agricultoras de Puerto Rico</t>
    </r>
    <r>
      <rPr>
        <sz val="28"/>
        <color theme="0"/>
        <rFont val="Times New Roman"/>
        <family val="1"/>
      </rPr>
      <t xml:space="preserve"> que han tomado talleres o cursos de Agroempresarismo de proyectos de fondos externos con el personal docente del Departamento de Economía Agrícola y Sociología Rural y los(as) Agentes Agrícolas del Servicio de Extensión Agrícola.  </t>
    </r>
    <r>
      <rPr>
        <b/>
        <sz val="28"/>
        <color theme="0"/>
        <rFont val="Times New Roman"/>
        <family val="1"/>
      </rPr>
      <t>¡Muchas gracias a todos y todas!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</si>
</sst>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[Color10]&quot;▲&quot;;[Red]&quot;▼&quot;;&quot; &quot;"/>
    <numFmt numFmtId="166" formatCode="[Color10]&quot;▲&quot;;[Red]&quot;▼&quot;;[White]&quot; &quot;"/>
    <numFmt numFmtId="167" formatCode="[Red]&quot;▲&quot;;[Color10]&quot;▼&quot;;[White]&quot; &quot;"/>
    <numFmt numFmtId="168" formatCode="0.0%"/>
    <numFmt numFmtId="169" formatCode="&quot;$&quot;#,##0"/>
    <numFmt numFmtId="170" formatCode="&quot;$&quot;#,##0.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b/>
      <sz val="14"/>
      <name val="Times New Roman"/>
      <family val="1"/>
    </font>
    <font>
      <b/>
      <sz val="16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24"/>
      <color theme="10"/>
      <name val="Times New Roman"/>
      <family val="1"/>
    </font>
    <font>
      <sz val="24"/>
      <color theme="1"/>
      <name val="Times New Roman"/>
      <family val="1"/>
    </font>
    <font>
      <sz val="26"/>
      <color theme="1"/>
      <name val="Times New Roman"/>
      <family val="1"/>
    </font>
    <font>
      <b/>
      <i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sz val="18"/>
      <color theme="1"/>
      <name val="Times New Roman"/>
      <family val="1"/>
    </font>
    <font>
      <i/>
      <sz val="18"/>
      <color theme="1"/>
      <name val="Times New Roman"/>
      <family val="1"/>
    </font>
    <font>
      <vertAlign val="superscript"/>
      <sz val="18"/>
      <color theme="1"/>
      <name val="Times New Roman"/>
      <family val="1"/>
    </font>
    <font>
      <b/>
      <sz val="24"/>
      <color theme="1"/>
      <name val="Times New Roman"/>
      <family val="1"/>
    </font>
    <font>
      <sz val="14"/>
      <name val="Times New Roman"/>
      <family val="1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4"/>
      <color theme="1"/>
      <name val="Times New Roman"/>
      <family val="1"/>
    </font>
    <font>
      <b/>
      <sz val="20"/>
      <color theme="1"/>
      <name val="Times New Roman"/>
      <family val="1"/>
    </font>
    <font>
      <sz val="28"/>
      <color theme="0"/>
      <name val="Times New Roman"/>
      <family val="1"/>
    </font>
    <font>
      <b/>
      <sz val="28"/>
      <color theme="0"/>
      <name val="Times New Roman"/>
      <family val="1"/>
    </font>
    <font>
      <b/>
      <u/>
      <sz val="28"/>
      <color theme="0"/>
      <name val="Times New Roman"/>
      <family val="1"/>
    </font>
    <font>
      <b/>
      <i/>
      <sz val="16"/>
      <color theme="1"/>
      <name val="Times New Roman"/>
      <family val="1"/>
    </font>
    <font>
      <sz val="28"/>
      <name val="Times New Roman"/>
      <family val="1"/>
    </font>
    <font>
      <sz val="14"/>
      <color rgb="FF0070C0"/>
      <name val="Times New Roman"/>
      <family val="1"/>
    </font>
    <font>
      <sz val="11"/>
      <color rgb="FF2C4C3B"/>
      <name val="Calibri"/>
      <family val="2"/>
      <scheme val="minor"/>
    </font>
    <font>
      <sz val="14"/>
      <color rgb="FFFF0000"/>
      <name val="Times New Roman"/>
      <family val="1"/>
    </font>
    <font>
      <sz val="14"/>
      <color rgb="FF00B050"/>
      <name val="Times New Roman"/>
      <family val="1"/>
    </font>
    <font>
      <sz val="14"/>
      <color theme="0"/>
      <name val="Times New Roman"/>
      <family val="1"/>
    </font>
    <font>
      <b/>
      <sz val="14"/>
      <color theme="0"/>
      <name val="Times New Roman"/>
      <family val="1"/>
    </font>
    <font>
      <sz val="14"/>
      <color theme="4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2"/>
      <color rgb="FF00B050"/>
      <name val="Times New Roman"/>
      <family val="1"/>
    </font>
    <font>
      <b/>
      <sz val="12"/>
      <name val="Times New Roman"/>
      <family val="1"/>
    </font>
    <font>
      <sz val="14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D9D9D9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/>
      <top style="double">
        <color rgb="FF3F3F3F"/>
      </top>
      <bottom style="thin">
        <color rgb="FF7F7F7F"/>
      </bottom>
      <diagonal/>
    </border>
    <border>
      <left/>
      <right style="thin">
        <color indexed="64"/>
      </right>
      <top style="double">
        <color rgb="FF3F3F3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rgb="FF7F7F7F"/>
      </top>
      <bottom style="thin">
        <color rgb="FF7F7F7F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9" fillId="3" borderId="40" applyNumberFormat="0" applyAlignment="0" applyProtection="0"/>
    <xf numFmtId="0" fontId="20" fillId="4" borderId="41" applyNumberFormat="0" applyAlignment="0" applyProtection="0"/>
  </cellStyleXfs>
  <cellXfs count="360">
    <xf numFmtId="0" fontId="0" fillId="0" borderId="0" xfId="0"/>
    <xf numFmtId="0" fontId="3" fillId="0" borderId="0" xfId="0" applyFont="1" applyAlignment="1">
      <alignment vertical="center"/>
    </xf>
    <xf numFmtId="0" fontId="2" fillId="0" borderId="13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13" xfId="0" applyFont="1" applyBorder="1" applyAlignment="1">
      <alignment horizontal="left" vertical="center" indent="5"/>
    </xf>
    <xf numFmtId="0" fontId="3" fillId="0" borderId="31" xfId="0" applyFont="1" applyBorder="1" applyAlignment="1">
      <alignment horizontal="left" vertical="center" indent="5"/>
    </xf>
    <xf numFmtId="0" fontId="2" fillId="0" borderId="25" xfId="0" applyFont="1" applyBorder="1" applyAlignment="1">
      <alignment horizontal="left" vertical="center"/>
    </xf>
    <xf numFmtId="0" fontId="3" fillId="0" borderId="18" xfId="0" applyFont="1" applyBorder="1" applyAlignment="1">
      <alignment horizontal="left" vertical="center" indent="5"/>
    </xf>
    <xf numFmtId="0" fontId="3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44" fontId="3" fillId="0" borderId="1" xfId="0" applyNumberFormat="1" applyFont="1" applyBorder="1" applyAlignment="1" applyProtection="1">
      <alignment horizontal="center" vertical="center"/>
      <protection locked="0"/>
    </xf>
    <xf numFmtId="44" fontId="3" fillId="0" borderId="14" xfId="0" applyNumberFormat="1" applyFont="1" applyBorder="1" applyAlignment="1" applyProtection="1">
      <alignment horizontal="center" vertical="center"/>
      <protection locked="0"/>
    </xf>
    <xf numFmtId="44" fontId="2" fillId="0" borderId="26" xfId="0" applyNumberFormat="1" applyFont="1" applyBorder="1" applyAlignment="1">
      <alignment horizontal="center" vertical="center"/>
    </xf>
    <xf numFmtId="44" fontId="2" fillId="0" borderId="27" xfId="0" applyNumberFormat="1" applyFont="1" applyBorder="1" applyAlignment="1">
      <alignment horizontal="center" vertical="center"/>
    </xf>
    <xf numFmtId="44" fontId="3" fillId="0" borderId="26" xfId="0" applyNumberFormat="1" applyFont="1" applyBorder="1" applyAlignment="1">
      <alignment horizontal="center" vertical="center"/>
    </xf>
    <xf numFmtId="44" fontId="3" fillId="0" borderId="27" xfId="0" applyNumberFormat="1" applyFont="1" applyBorder="1" applyAlignment="1">
      <alignment horizontal="center" vertical="center"/>
    </xf>
    <xf numFmtId="44" fontId="3" fillId="0" borderId="1" xfId="0" applyNumberFormat="1" applyFont="1" applyBorder="1" applyAlignment="1">
      <alignment horizontal="center" vertical="center"/>
    </xf>
    <xf numFmtId="44" fontId="3" fillId="0" borderId="14" xfId="0" applyNumberFormat="1" applyFont="1" applyBorder="1" applyAlignment="1">
      <alignment horizontal="center" vertical="center"/>
    </xf>
    <xf numFmtId="0" fontId="2" fillId="0" borderId="18" xfId="0" applyFont="1" applyFill="1" applyBorder="1" applyAlignment="1">
      <alignment horizontal="justify" vertical="center" wrapText="1"/>
    </xf>
    <xf numFmtId="0" fontId="2" fillId="0" borderId="35" xfId="0" applyFont="1" applyFill="1" applyBorder="1" applyAlignment="1">
      <alignment horizontal="justify" vertical="center" wrapText="1"/>
    </xf>
    <xf numFmtId="0" fontId="3" fillId="0" borderId="13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justify" vertical="center" wrapText="1"/>
    </xf>
    <xf numFmtId="164" fontId="3" fillId="0" borderId="14" xfId="1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justify" vertical="center" wrapText="1"/>
    </xf>
    <xf numFmtId="44" fontId="3" fillId="0" borderId="3" xfId="0" applyNumberFormat="1" applyFont="1" applyBorder="1" applyAlignment="1">
      <alignment horizontal="center" vertical="center"/>
    </xf>
    <xf numFmtId="44" fontId="3" fillId="0" borderId="19" xfId="0" applyNumberFormat="1" applyFont="1" applyBorder="1" applyAlignment="1">
      <alignment horizontal="center" vertical="center"/>
    </xf>
    <xf numFmtId="0" fontId="9" fillId="0" borderId="0" xfId="0" applyFont="1"/>
    <xf numFmtId="0" fontId="7" fillId="0" borderId="0" xfId="3" applyFont="1" applyAlignment="1"/>
    <xf numFmtId="0" fontId="8" fillId="0" borderId="0" xfId="0" applyFont="1" applyAlignment="1"/>
    <xf numFmtId="0" fontId="3" fillId="0" borderId="0" xfId="0" applyFont="1"/>
    <xf numFmtId="0" fontId="2" fillId="0" borderId="22" xfId="0" applyFont="1" applyBorder="1" applyAlignment="1">
      <alignment vertical="center" wrapText="1"/>
    </xf>
    <xf numFmtId="44" fontId="2" fillId="0" borderId="23" xfId="0" applyNumberFormat="1" applyFont="1" applyBorder="1" applyAlignment="1">
      <alignment horizontal="center" vertical="center" wrapText="1"/>
    </xf>
    <xf numFmtId="0" fontId="2" fillId="0" borderId="23" xfId="0" applyFont="1" applyBorder="1" applyAlignment="1">
      <alignment vertical="center" wrapText="1"/>
    </xf>
    <xf numFmtId="44" fontId="2" fillId="0" borderId="24" xfId="0" applyNumberFormat="1" applyFont="1" applyBorder="1" applyAlignment="1">
      <alignment horizontal="center" vertical="center" wrapText="1"/>
    </xf>
    <xf numFmtId="44" fontId="2" fillId="0" borderId="23" xfId="0" applyNumberFormat="1" applyFont="1" applyFill="1" applyBorder="1" applyAlignment="1">
      <alignment horizontal="center" vertical="center" wrapText="1"/>
    </xf>
    <xf numFmtId="44" fontId="2" fillId="0" borderId="24" xfId="0" applyNumberFormat="1" applyFont="1" applyFill="1" applyBorder="1" applyAlignment="1">
      <alignment horizontal="center" vertical="center" wrapText="1"/>
    </xf>
    <xf numFmtId="44" fontId="2" fillId="2" borderId="3" xfId="0" applyNumberFormat="1" applyFont="1" applyFill="1" applyBorder="1" applyAlignment="1" applyProtection="1">
      <alignment horizontal="center" vertical="center"/>
      <protection locked="0"/>
    </xf>
    <xf numFmtId="44" fontId="2" fillId="2" borderId="19" xfId="0" applyNumberFormat="1" applyFont="1" applyFill="1" applyBorder="1" applyAlignment="1" applyProtection="1">
      <alignment horizontal="center" vertical="center"/>
      <protection locked="0"/>
    </xf>
    <xf numFmtId="0" fontId="2" fillId="2" borderId="13" xfId="0" applyFont="1" applyFill="1" applyBorder="1" applyAlignment="1" applyProtection="1">
      <alignment vertical="center"/>
    </xf>
    <xf numFmtId="44" fontId="2" fillId="2" borderId="3" xfId="0" applyNumberFormat="1" applyFont="1" applyFill="1" applyBorder="1" applyAlignment="1" applyProtection="1">
      <alignment horizontal="center" vertical="center"/>
    </xf>
    <xf numFmtId="44" fontId="2" fillId="2" borderId="19" xfId="0" applyNumberFormat="1" applyFont="1" applyFill="1" applyBorder="1" applyAlignment="1" applyProtection="1">
      <alignment horizontal="center" vertical="center"/>
    </xf>
    <xf numFmtId="0" fontId="3" fillId="0" borderId="13" xfId="0" applyFont="1" applyBorder="1" applyAlignment="1" applyProtection="1">
      <alignment horizontal="left" vertical="center" indent="5"/>
      <protection locked="0"/>
    </xf>
    <xf numFmtId="0" fontId="3" fillId="0" borderId="31" xfId="0" applyFont="1" applyBorder="1" applyAlignment="1" applyProtection="1">
      <alignment horizontal="left" vertical="center" indent="5"/>
      <protection locked="0"/>
    </xf>
    <xf numFmtId="0" fontId="2" fillId="0" borderId="31" xfId="0" applyFont="1" applyFill="1" applyBorder="1" applyAlignment="1" applyProtection="1">
      <alignment horizontal="justify" vertical="center" wrapText="1"/>
    </xf>
    <xf numFmtId="0" fontId="2" fillId="0" borderId="18" xfId="0" applyFont="1" applyFill="1" applyBorder="1" applyAlignment="1" applyProtection="1">
      <alignment horizontal="justify" vertical="center" wrapText="1"/>
    </xf>
    <xf numFmtId="0" fontId="2" fillId="0" borderId="13" xfId="0" applyFont="1" applyFill="1" applyBorder="1" applyAlignment="1" applyProtection="1">
      <alignment horizontal="justify" vertical="center" wrapText="1"/>
    </xf>
    <xf numFmtId="0" fontId="2" fillId="0" borderId="15" xfId="0" applyFont="1" applyFill="1" applyBorder="1" applyAlignment="1" applyProtection="1">
      <alignment horizontal="justify" vertical="center" wrapText="1"/>
    </xf>
    <xf numFmtId="0" fontId="13" fillId="0" borderId="0" xfId="0" applyFont="1" applyAlignment="1">
      <alignment horizontal="left" vertical="center" indent="5"/>
    </xf>
    <xf numFmtId="0" fontId="14" fillId="0" borderId="0" xfId="0" applyFont="1" applyAlignment="1">
      <alignment horizontal="left" vertical="center" indent="5"/>
    </xf>
    <xf numFmtId="0" fontId="14" fillId="0" borderId="0" xfId="0" applyFont="1" applyAlignment="1">
      <alignment horizontal="left" indent="5"/>
    </xf>
    <xf numFmtId="0" fontId="17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 indent="6"/>
    </xf>
    <xf numFmtId="44" fontId="3" fillId="0" borderId="0" xfId="1" applyFont="1" applyAlignment="1">
      <alignment horizontal="center" vertical="center"/>
    </xf>
    <xf numFmtId="44" fontId="3" fillId="0" borderId="0" xfId="1" applyFont="1" applyAlignment="1">
      <alignment vertical="center"/>
    </xf>
    <xf numFmtId="44" fontId="3" fillId="0" borderId="1" xfId="1" applyFont="1" applyBorder="1" applyAlignment="1">
      <alignment horizontal="center" vertical="center"/>
    </xf>
    <xf numFmtId="44" fontId="2" fillId="0" borderId="1" xfId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indent="5"/>
    </xf>
    <xf numFmtId="0" fontId="3" fillId="0" borderId="0" xfId="0" applyFont="1" applyFill="1" applyAlignment="1">
      <alignment horizontal="left" vertical="center"/>
    </xf>
    <xf numFmtId="0" fontId="3" fillId="0" borderId="13" xfId="0" applyFont="1" applyFill="1" applyBorder="1" applyAlignment="1">
      <alignment vertical="center"/>
    </xf>
    <xf numFmtId="44" fontId="3" fillId="0" borderId="1" xfId="0" applyNumberFormat="1" applyFont="1" applyFill="1" applyBorder="1" applyAlignment="1" applyProtection="1">
      <alignment horizontal="center" vertical="center"/>
      <protection locked="0"/>
    </xf>
    <xf numFmtId="44" fontId="3" fillId="0" borderId="1" xfId="0" applyNumberFormat="1" applyFont="1" applyFill="1" applyBorder="1" applyAlignment="1" applyProtection="1">
      <alignment horizontal="center" vertical="center"/>
    </xf>
    <xf numFmtId="44" fontId="3" fillId="2" borderId="1" xfId="0" applyNumberFormat="1" applyFont="1" applyFill="1" applyBorder="1" applyAlignment="1" applyProtection="1">
      <alignment horizontal="center" vertical="center"/>
      <protection locked="0"/>
    </xf>
    <xf numFmtId="44" fontId="3" fillId="2" borderId="14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>
      <alignment horizontal="center" vertical="center"/>
    </xf>
    <xf numFmtId="44" fontId="3" fillId="2" borderId="2" xfId="0" applyNumberFormat="1" applyFont="1" applyFill="1" applyBorder="1" applyAlignment="1" applyProtection="1">
      <alignment horizontal="center" vertical="center"/>
      <protection locked="0"/>
    </xf>
    <xf numFmtId="44" fontId="3" fillId="2" borderId="32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/>
    <xf numFmtId="0" fontId="2" fillId="5" borderId="22" xfId="0" applyFont="1" applyFill="1" applyBorder="1" applyAlignment="1">
      <alignment vertical="center" wrapText="1"/>
    </xf>
    <xf numFmtId="0" fontId="2" fillId="5" borderId="23" xfId="0" applyFont="1" applyFill="1" applyBorder="1" applyAlignment="1">
      <alignment horizontal="center" vertical="center" wrapText="1"/>
    </xf>
    <xf numFmtId="0" fontId="2" fillId="5" borderId="23" xfId="0" applyFont="1" applyFill="1" applyBorder="1" applyAlignment="1">
      <alignment vertical="center" wrapText="1"/>
    </xf>
    <xf numFmtId="0" fontId="3" fillId="2" borderId="18" xfId="0" applyFont="1" applyFill="1" applyBorder="1" applyAlignment="1" applyProtection="1">
      <alignment vertical="center" wrapText="1"/>
      <protection locked="0"/>
    </xf>
    <xf numFmtId="44" fontId="3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vertical="center" wrapText="1"/>
      <protection locked="0"/>
    </xf>
    <xf numFmtId="44" fontId="3" fillId="2" borderId="3" xfId="0" applyNumberFormat="1" applyFont="1" applyFill="1" applyBorder="1" applyAlignment="1" applyProtection="1">
      <alignment vertical="center" wrapText="1"/>
      <protection locked="0"/>
    </xf>
    <xf numFmtId="44" fontId="3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vertical="center" wrapText="1"/>
      <protection locked="0"/>
    </xf>
    <xf numFmtId="44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vertical="center" wrapText="1"/>
      <protection locked="0"/>
    </xf>
    <xf numFmtId="44" fontId="3" fillId="2" borderId="1" xfId="0" applyNumberFormat="1" applyFont="1" applyFill="1" applyBorder="1" applyAlignment="1" applyProtection="1">
      <alignment vertical="center" wrapText="1"/>
      <protection locked="0"/>
    </xf>
    <xf numFmtId="44" fontId="3" fillId="2" borderId="14" xfId="0" applyNumberFormat="1" applyFont="1" applyFill="1" applyBorder="1" applyAlignment="1" applyProtection="1">
      <alignment horizontal="center" vertical="center" wrapText="1"/>
      <protection locked="0"/>
    </xf>
    <xf numFmtId="44" fontId="3" fillId="2" borderId="14" xfId="0" applyNumberFormat="1" applyFont="1" applyFill="1" applyBorder="1" applyAlignment="1" applyProtection="1">
      <alignment vertical="center" wrapText="1"/>
      <protection locked="0"/>
    </xf>
    <xf numFmtId="0" fontId="3" fillId="2" borderId="20" xfId="0" applyFont="1" applyFill="1" applyBorder="1" applyAlignment="1" applyProtection="1">
      <alignment vertical="center" wrapText="1"/>
      <protection locked="0"/>
    </xf>
    <xf numFmtId="44" fontId="3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4" xfId="0" applyFont="1" applyFill="1" applyBorder="1" applyAlignment="1" applyProtection="1">
      <alignment vertical="center" wrapText="1"/>
      <protection locked="0"/>
    </xf>
    <xf numFmtId="44" fontId="3" fillId="2" borderId="4" xfId="0" applyNumberFormat="1" applyFont="1" applyFill="1" applyBorder="1" applyAlignment="1" applyProtection="1">
      <alignment vertical="center" wrapText="1"/>
      <protection locked="0"/>
    </xf>
    <xf numFmtId="44" fontId="3" fillId="2" borderId="21" xfId="0" applyNumberFormat="1" applyFont="1" applyFill="1" applyBorder="1" applyAlignment="1" applyProtection="1">
      <alignment vertical="center" wrapText="1"/>
      <protection locked="0"/>
    </xf>
    <xf numFmtId="0" fontId="2" fillId="2" borderId="18" xfId="0" applyFont="1" applyFill="1" applyBorder="1" applyAlignment="1" applyProtection="1">
      <alignment vertical="center" wrapText="1"/>
      <protection locked="0"/>
    </xf>
    <xf numFmtId="44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vertical="center" wrapText="1"/>
      <protection locked="0"/>
    </xf>
    <xf numFmtId="0" fontId="2" fillId="2" borderId="13" xfId="0" applyFont="1" applyFill="1" applyBorder="1" applyAlignment="1" applyProtection="1">
      <alignment vertical="center" wrapText="1"/>
      <protection locked="0"/>
    </xf>
    <xf numFmtId="4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vertical="center" wrapText="1"/>
      <protection locked="0"/>
    </xf>
    <xf numFmtId="0" fontId="3" fillId="5" borderId="0" xfId="0" applyFont="1" applyFill="1" applyAlignment="1">
      <alignment vertical="center"/>
    </xf>
    <xf numFmtId="0" fontId="4" fillId="5" borderId="33" xfId="0" applyFont="1" applyFill="1" applyBorder="1" applyAlignment="1">
      <alignment vertical="center" wrapText="1"/>
    </xf>
    <xf numFmtId="0" fontId="3" fillId="2" borderId="13" xfId="0" applyFont="1" applyFill="1" applyBorder="1" applyAlignment="1" applyProtection="1">
      <alignment horizontal="justify" vertical="center" wrapText="1"/>
      <protection locked="0"/>
    </xf>
    <xf numFmtId="44" fontId="3" fillId="2" borderId="1" xfId="1" applyNumberFormat="1" applyFont="1" applyFill="1" applyBorder="1" applyAlignment="1" applyProtection="1">
      <alignment horizontal="center" vertical="center" wrapText="1"/>
      <protection locked="0"/>
    </xf>
    <xf numFmtId="44" fontId="3" fillId="2" borderId="14" xfId="1" applyNumberFormat="1" applyFont="1" applyFill="1" applyBorder="1" applyAlignment="1" applyProtection="1">
      <alignment horizontal="center" vertical="center" wrapText="1"/>
      <protection locked="0"/>
    </xf>
    <xf numFmtId="0" fontId="3" fillId="2" borderId="20" xfId="0" applyFont="1" applyFill="1" applyBorder="1" applyAlignment="1" applyProtection="1">
      <alignment horizontal="justify" vertical="center" wrapText="1"/>
      <protection locked="0"/>
    </xf>
    <xf numFmtId="44" fontId="3" fillId="2" borderId="4" xfId="1" applyNumberFormat="1" applyFont="1" applyFill="1" applyBorder="1" applyAlignment="1" applyProtection="1">
      <alignment horizontal="center" vertical="center" wrapText="1"/>
      <protection locked="0"/>
    </xf>
    <xf numFmtId="44" fontId="3" fillId="2" borderId="21" xfId="1" applyNumberFormat="1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vertical="center"/>
      <protection locked="0"/>
    </xf>
    <xf numFmtId="0" fontId="2" fillId="2" borderId="20" xfId="0" applyFont="1" applyFill="1" applyBorder="1" applyAlignment="1" applyProtection="1">
      <alignment horizontal="justify" vertical="center" wrapText="1"/>
      <protection locked="0"/>
    </xf>
    <xf numFmtId="0" fontId="2" fillId="2" borderId="13" xfId="0" applyFont="1" applyFill="1" applyBorder="1" applyAlignment="1" applyProtection="1">
      <alignment horizontal="justify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18" fillId="5" borderId="0" xfId="0" applyFont="1" applyFill="1" applyAlignment="1">
      <alignment vertical="center"/>
    </xf>
    <xf numFmtId="0" fontId="3" fillId="5" borderId="0" xfId="0" applyFont="1" applyFill="1" applyAlignment="1">
      <alignment horizontal="left" vertical="center"/>
    </xf>
    <xf numFmtId="0" fontId="3" fillId="5" borderId="0" xfId="0" applyFont="1" applyFill="1" applyAlignment="1">
      <alignment vertical="center" wrapText="1"/>
    </xf>
    <xf numFmtId="44" fontId="2" fillId="0" borderId="11" xfId="0" applyNumberFormat="1" applyFont="1" applyFill="1" applyBorder="1" applyAlignment="1">
      <alignment vertical="center" wrapText="1"/>
    </xf>
    <xf numFmtId="0" fontId="29" fillId="5" borderId="0" xfId="0" applyFont="1" applyFill="1"/>
    <xf numFmtId="0" fontId="0" fillId="5" borderId="0" xfId="0" applyFill="1"/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2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14" xfId="0" applyFont="1" applyFill="1" applyBorder="1" applyAlignment="1">
      <alignment horizontal="center" vertical="center" wrapText="1"/>
    </xf>
    <xf numFmtId="0" fontId="2" fillId="5" borderId="45" xfId="0" applyFont="1" applyFill="1" applyBorder="1" applyAlignment="1">
      <alignment horizontal="center" vertical="center" wrapText="1"/>
    </xf>
    <xf numFmtId="0" fontId="2" fillId="5" borderId="46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 applyProtection="1">
      <alignment vertical="center"/>
      <protection locked="0"/>
    </xf>
    <xf numFmtId="0" fontId="3" fillId="2" borderId="13" xfId="0" applyFont="1" applyFill="1" applyBorder="1" applyAlignment="1" applyProtection="1">
      <alignment horizontal="left" vertical="center" indent="5"/>
      <protection locked="0"/>
    </xf>
    <xf numFmtId="37" fontId="3" fillId="2" borderId="1" xfId="1" applyNumberFormat="1" applyFont="1" applyFill="1" applyBorder="1" applyAlignment="1" applyProtection="1">
      <alignment horizontal="center" vertical="center" wrapText="1"/>
      <protection locked="0"/>
    </xf>
    <xf numFmtId="37" fontId="3" fillId="2" borderId="14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justify" vertical="center" wrapText="1"/>
    </xf>
    <xf numFmtId="164" fontId="3" fillId="0" borderId="1" xfId="1" applyNumberFormat="1" applyFont="1" applyBorder="1" applyAlignment="1" applyProtection="1">
      <alignment horizontal="center" vertical="center"/>
      <protection locked="0"/>
    </xf>
    <xf numFmtId="164" fontId="3" fillId="0" borderId="1" xfId="1" applyNumberFormat="1" applyFont="1" applyBorder="1" applyAlignment="1">
      <alignment horizontal="center" vertical="center"/>
    </xf>
    <xf numFmtId="164" fontId="3" fillId="0" borderId="0" xfId="1" applyNumberFormat="1" applyFont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 textRotation="90"/>
    </xf>
    <xf numFmtId="164" fontId="3" fillId="0" borderId="1" xfId="1" applyNumberFormat="1" applyFont="1" applyFill="1" applyBorder="1" applyAlignment="1" applyProtection="1">
      <alignment horizontal="center" vertical="center"/>
      <protection locked="0"/>
    </xf>
    <xf numFmtId="164" fontId="2" fillId="0" borderId="1" xfId="1" applyNumberFormat="1" applyFont="1" applyBorder="1" applyAlignment="1">
      <alignment horizontal="center" vertical="center"/>
    </xf>
    <xf numFmtId="164" fontId="3" fillId="0" borderId="0" xfId="1" applyNumberFormat="1" applyFont="1" applyAlignment="1">
      <alignment vertical="center"/>
    </xf>
    <xf numFmtId="164" fontId="2" fillId="0" borderId="0" xfId="1" applyNumberFormat="1" applyFont="1" applyFill="1" applyAlignment="1">
      <alignment horizontal="center" vertical="center"/>
    </xf>
    <xf numFmtId="164" fontId="2" fillId="5" borderId="1" xfId="1" applyNumberFormat="1" applyFont="1" applyFill="1" applyBorder="1" applyAlignment="1">
      <alignment horizontal="center" vertical="center" textRotation="90"/>
    </xf>
    <xf numFmtId="0" fontId="4" fillId="0" borderId="20" xfId="0" applyFont="1" applyFill="1" applyBorder="1" applyAlignment="1">
      <alignment horizontal="justify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44" fontId="2" fillId="0" borderId="3" xfId="1" applyNumberFormat="1" applyFont="1" applyFill="1" applyBorder="1" applyAlignment="1">
      <alignment horizontal="center" vertical="center" wrapText="1"/>
    </xf>
    <xf numFmtId="44" fontId="2" fillId="0" borderId="19" xfId="1" applyNumberFormat="1" applyFont="1" applyFill="1" applyBorder="1" applyAlignment="1">
      <alignment horizontal="center" vertical="center" wrapText="1"/>
    </xf>
    <xf numFmtId="164" fontId="3" fillId="0" borderId="3" xfId="1" applyNumberFormat="1" applyFont="1" applyFill="1" applyBorder="1" applyAlignment="1">
      <alignment horizontal="center" vertical="center" wrapText="1"/>
    </xf>
    <xf numFmtId="164" fontId="3" fillId="0" borderId="19" xfId="1" applyNumberFormat="1" applyFont="1" applyFill="1" applyBorder="1" applyAlignment="1">
      <alignment horizontal="center" vertical="center" wrapText="1"/>
    </xf>
    <xf numFmtId="44" fontId="3" fillId="0" borderId="0" xfId="1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2" fillId="0" borderId="20" xfId="0" applyFont="1" applyFill="1" applyBorder="1" applyAlignment="1">
      <alignment horizontal="justify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21" xfId="1" applyNumberFormat="1" applyFont="1" applyFill="1" applyBorder="1" applyAlignment="1">
      <alignment horizontal="center" vertical="center" wrapText="1"/>
    </xf>
    <xf numFmtId="37" fontId="2" fillId="0" borderId="6" xfId="1" applyNumberFormat="1" applyFont="1" applyFill="1" applyBorder="1" applyAlignment="1">
      <alignment horizontal="center" vertical="center" wrapText="1"/>
    </xf>
    <xf numFmtId="37" fontId="2" fillId="0" borderId="36" xfId="1" applyNumberFormat="1" applyFont="1" applyFill="1" applyBorder="1" applyAlignment="1">
      <alignment horizontal="center" vertical="center" wrapText="1"/>
    </xf>
    <xf numFmtId="37" fontId="2" fillId="0" borderId="3" xfId="0" applyNumberFormat="1" applyFont="1" applyFill="1" applyBorder="1" applyAlignment="1">
      <alignment horizontal="center" vertical="center" wrapText="1"/>
    </xf>
    <xf numFmtId="37" fontId="3" fillId="0" borderId="1" xfId="1" applyNumberFormat="1" applyFont="1" applyFill="1" applyBorder="1" applyAlignment="1">
      <alignment horizontal="center" vertical="center" wrapText="1"/>
    </xf>
    <xf numFmtId="37" fontId="3" fillId="0" borderId="14" xfId="1" applyNumberFormat="1" applyFont="1" applyFill="1" applyBorder="1" applyAlignment="1">
      <alignment horizontal="center" vertical="center" wrapText="1"/>
    </xf>
    <xf numFmtId="37" fontId="3" fillId="0" borderId="2" xfId="1" applyNumberFormat="1" applyFont="1" applyFill="1" applyBorder="1" applyAlignment="1">
      <alignment horizontal="center" vertical="center" wrapText="1"/>
    </xf>
    <xf numFmtId="37" fontId="3" fillId="0" borderId="32" xfId="1" applyNumberFormat="1" applyFont="1" applyFill="1" applyBorder="1" applyAlignment="1">
      <alignment horizontal="center" vertical="center" wrapText="1"/>
    </xf>
    <xf numFmtId="37" fontId="3" fillId="0" borderId="3" xfId="1" applyNumberFormat="1" applyFont="1" applyFill="1" applyBorder="1" applyAlignment="1">
      <alignment horizontal="center" vertical="center" wrapText="1"/>
    </xf>
    <xf numFmtId="44" fontId="3" fillId="2" borderId="3" xfId="1" applyFont="1" applyFill="1" applyBorder="1" applyAlignment="1" applyProtection="1">
      <alignment horizontal="center" vertical="center" wrapText="1"/>
      <protection locked="0"/>
    </xf>
    <xf numFmtId="44" fontId="3" fillId="2" borderId="19" xfId="1" applyFont="1" applyFill="1" applyBorder="1" applyAlignment="1" applyProtection="1">
      <alignment horizontal="center" vertical="center" wrapText="1"/>
      <protection locked="0"/>
    </xf>
    <xf numFmtId="44" fontId="3" fillId="2" borderId="1" xfId="1" applyFont="1" applyFill="1" applyBorder="1" applyAlignment="1" applyProtection="1">
      <alignment horizontal="center" vertical="center" wrapText="1"/>
      <protection locked="0"/>
    </xf>
    <xf numFmtId="44" fontId="3" fillId="2" borderId="14" xfId="1" applyFont="1" applyFill="1" applyBorder="1" applyAlignment="1" applyProtection="1">
      <alignment horizontal="center" vertical="center" wrapText="1"/>
      <protection locked="0"/>
    </xf>
    <xf numFmtId="44" fontId="3" fillId="0" borderId="2" xfId="1" applyFont="1" applyFill="1" applyBorder="1" applyAlignment="1" applyProtection="1">
      <alignment horizontal="center" vertical="center" wrapText="1"/>
    </xf>
    <xf numFmtId="44" fontId="3" fillId="0" borderId="32" xfId="1" applyFont="1" applyFill="1" applyBorder="1" applyAlignment="1" applyProtection="1">
      <alignment horizontal="center" vertical="center" wrapText="1"/>
    </xf>
    <xf numFmtId="44" fontId="3" fillId="0" borderId="3" xfId="1" applyFont="1" applyFill="1" applyBorder="1" applyAlignment="1" applyProtection="1">
      <alignment horizontal="center" vertical="center" wrapText="1"/>
    </xf>
    <xf numFmtId="44" fontId="3" fillId="0" borderId="1" xfId="1" applyFont="1" applyFill="1" applyBorder="1" applyAlignment="1" applyProtection="1">
      <alignment horizontal="center" vertical="center" wrapText="1"/>
    </xf>
    <xf numFmtId="44" fontId="3" fillId="0" borderId="14" xfId="1" applyFont="1" applyFill="1" applyBorder="1" applyAlignment="1" applyProtection="1">
      <alignment horizontal="center" vertical="center" wrapText="1"/>
    </xf>
    <xf numFmtId="44" fontId="3" fillId="0" borderId="16" xfId="1" applyFont="1" applyFill="1" applyBorder="1" applyAlignment="1" applyProtection="1">
      <alignment horizontal="center" vertical="center" wrapText="1"/>
    </xf>
    <xf numFmtId="44" fontId="3" fillId="0" borderId="17" xfId="1" applyFont="1" applyFill="1" applyBorder="1" applyAlignment="1" applyProtection="1">
      <alignment horizontal="center" vertical="center" wrapText="1"/>
    </xf>
    <xf numFmtId="0" fontId="2" fillId="5" borderId="0" xfId="0" applyFont="1" applyFill="1" applyAlignment="1">
      <alignment vertical="center"/>
    </xf>
    <xf numFmtId="44" fontId="3" fillId="5" borderId="0" xfId="0" applyNumberFormat="1" applyFont="1" applyFill="1" applyAlignment="1">
      <alignment horizontal="center" vertical="center"/>
    </xf>
    <xf numFmtId="166" fontId="14" fillId="5" borderId="0" xfId="0" applyNumberFormat="1" applyFont="1" applyFill="1" applyAlignment="1">
      <alignment horizontal="center" vertical="center"/>
    </xf>
    <xf numFmtId="168" fontId="3" fillId="5" borderId="0" xfId="2" applyNumberFormat="1" applyFont="1" applyFill="1" applyAlignment="1">
      <alignment horizontal="center" vertical="center"/>
    </xf>
    <xf numFmtId="168" fontId="14" fillId="5" borderId="0" xfId="2" applyNumberFormat="1" applyFont="1" applyFill="1" applyAlignment="1">
      <alignment horizontal="center" vertical="center"/>
    </xf>
    <xf numFmtId="9" fontId="3" fillId="5" borderId="0" xfId="2" applyFont="1" applyFill="1" applyAlignment="1">
      <alignment horizontal="center" vertical="center"/>
    </xf>
    <xf numFmtId="167" fontId="14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left"/>
    </xf>
    <xf numFmtId="0" fontId="3" fillId="5" borderId="0" xfId="0" applyFont="1" applyFill="1" applyAlignment="1">
      <alignment horizontal="left" indent="5"/>
    </xf>
    <xf numFmtId="0" fontId="5" fillId="5" borderId="0" xfId="0" applyFont="1" applyFill="1" applyAlignment="1">
      <alignment vertical="center"/>
    </xf>
    <xf numFmtId="2" fontId="3" fillId="5" borderId="0" xfId="0" applyNumberFormat="1" applyFont="1" applyFill="1" applyAlignment="1">
      <alignment horizontal="center" vertical="center"/>
    </xf>
    <xf numFmtId="2" fontId="0" fillId="5" borderId="0" xfId="0" applyNumberFormat="1" applyFill="1"/>
    <xf numFmtId="165" fontId="14" fillId="5" borderId="0" xfId="0" applyNumberFormat="1" applyFont="1" applyFill="1" applyAlignment="1">
      <alignment horizontal="center" vertical="center"/>
    </xf>
    <xf numFmtId="0" fontId="0" fillId="5" borderId="0" xfId="0" applyFill="1" applyAlignment="1">
      <alignment vertical="center"/>
    </xf>
    <xf numFmtId="0" fontId="14" fillId="5" borderId="0" xfId="0" applyFont="1" applyFill="1" applyAlignment="1">
      <alignment horizontal="center" vertical="center"/>
    </xf>
    <xf numFmtId="9" fontId="3" fillId="5" borderId="0" xfId="2" applyFont="1" applyFill="1" applyAlignment="1" applyProtection="1">
      <alignment horizontal="center" vertical="center"/>
    </xf>
    <xf numFmtId="2" fontId="3" fillId="5" borderId="0" xfId="2" applyNumberFormat="1" applyFont="1" applyFill="1" applyAlignment="1">
      <alignment horizontal="center" vertical="center"/>
    </xf>
    <xf numFmtId="0" fontId="3" fillId="0" borderId="39" xfId="0" applyFont="1" applyFill="1" applyBorder="1" applyAlignment="1">
      <alignment horizontal="left" vertical="center"/>
    </xf>
    <xf numFmtId="0" fontId="3" fillId="0" borderId="39" xfId="0" applyFont="1" applyFill="1" applyBorder="1" applyAlignment="1">
      <alignment horizontal="left" vertical="center" wrapText="1"/>
    </xf>
    <xf numFmtId="0" fontId="3" fillId="0" borderId="33" xfId="0" applyFont="1" applyFill="1" applyBorder="1" applyAlignment="1">
      <alignment horizontal="left" vertical="center" indent="5"/>
    </xf>
    <xf numFmtId="164" fontId="3" fillId="0" borderId="38" xfId="1" applyNumberFormat="1" applyFont="1" applyFill="1" applyBorder="1" applyAlignment="1" applyProtection="1">
      <alignment horizontal="center" vertical="center"/>
      <protection locked="0"/>
    </xf>
    <xf numFmtId="0" fontId="2" fillId="5" borderId="51" xfId="0" applyFont="1" applyFill="1" applyBorder="1" applyAlignment="1">
      <alignment vertical="center" wrapText="1"/>
    </xf>
    <xf numFmtId="0" fontId="2" fillId="5" borderId="45" xfId="0" applyFont="1" applyFill="1" applyBorder="1" applyAlignment="1">
      <alignment vertical="center" wrapText="1"/>
    </xf>
    <xf numFmtId="0" fontId="36" fillId="7" borderId="1" xfId="0" applyFont="1" applyFill="1" applyBorder="1" applyAlignment="1" applyProtection="1">
      <alignment vertical="center" wrapText="1"/>
      <protection locked="0"/>
    </xf>
    <xf numFmtId="6" fontId="36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35" fillId="7" borderId="1" xfId="0" applyFont="1" applyFill="1" applyBorder="1" applyAlignment="1" applyProtection="1">
      <alignment vertical="center" wrapText="1"/>
      <protection locked="0"/>
    </xf>
    <xf numFmtId="0" fontId="35" fillId="7" borderId="1" xfId="0" applyFont="1" applyFill="1" applyBorder="1" applyAlignment="1" applyProtection="1">
      <alignment horizontal="center" vertical="center" wrapText="1"/>
      <protection locked="0"/>
    </xf>
    <xf numFmtId="169" fontId="35" fillId="7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5" borderId="28" xfId="0" applyFont="1" applyFill="1" applyBorder="1" applyAlignment="1">
      <alignment vertical="center" wrapText="1"/>
    </xf>
    <xf numFmtId="0" fontId="2" fillId="5" borderId="29" xfId="0" applyFont="1" applyFill="1" applyBorder="1" applyAlignment="1">
      <alignment horizontal="center" vertical="center" wrapText="1"/>
    </xf>
    <xf numFmtId="0" fontId="2" fillId="5" borderId="29" xfId="0" applyFont="1" applyFill="1" applyBorder="1" applyAlignment="1">
      <alignment vertical="center" wrapText="1"/>
    </xf>
    <xf numFmtId="0" fontId="2" fillId="5" borderId="30" xfId="0" applyFont="1" applyFill="1" applyBorder="1" applyAlignment="1">
      <alignment horizontal="center" vertical="center" wrapText="1"/>
    </xf>
    <xf numFmtId="8" fontId="36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36" fillId="7" borderId="1" xfId="0" applyFont="1" applyFill="1" applyBorder="1" applyAlignment="1" applyProtection="1">
      <alignment horizontal="center" vertical="center" wrapText="1"/>
      <protection locked="0"/>
    </xf>
    <xf numFmtId="0" fontId="3" fillId="2" borderId="18" xfId="0" applyFont="1" applyFill="1" applyBorder="1" applyAlignment="1" applyProtection="1">
      <alignment horizontal="justify" vertical="center" wrapText="1"/>
      <protection locked="0"/>
    </xf>
    <xf numFmtId="0" fontId="2" fillId="2" borderId="1" xfId="0" applyFont="1" applyFill="1" applyBorder="1" applyAlignment="1" applyProtection="1">
      <alignment horizontal="justify" vertical="center" wrapText="1"/>
      <protection locked="0"/>
    </xf>
    <xf numFmtId="44" fontId="3" fillId="2" borderId="4" xfId="1" applyFont="1" applyFill="1" applyBorder="1" applyAlignment="1" applyProtection="1">
      <alignment horizontal="center" vertical="center" wrapText="1"/>
      <protection locked="0"/>
    </xf>
    <xf numFmtId="44" fontId="3" fillId="2" borderId="21" xfId="1" applyFont="1" applyFill="1" applyBorder="1" applyAlignment="1" applyProtection="1">
      <alignment horizontal="center" vertical="center" wrapText="1"/>
      <protection locked="0"/>
    </xf>
    <xf numFmtId="44" fontId="3" fillId="2" borderId="1" xfId="1" applyFont="1" applyFill="1" applyBorder="1" applyAlignment="1" applyProtection="1">
      <alignment horizontal="center" vertical="center"/>
      <protection locked="0"/>
    </xf>
    <xf numFmtId="44" fontId="3" fillId="2" borderId="14" xfId="1" applyFont="1" applyFill="1" applyBorder="1" applyAlignment="1" applyProtection="1">
      <alignment horizontal="center" vertical="center"/>
      <protection locked="0"/>
    </xf>
    <xf numFmtId="37" fontId="3" fillId="2" borderId="3" xfId="1" applyNumberFormat="1" applyFont="1" applyFill="1" applyBorder="1" applyAlignment="1" applyProtection="1">
      <alignment horizontal="center" vertical="center" wrapText="1"/>
      <protection locked="0"/>
    </xf>
    <xf numFmtId="37" fontId="3" fillId="2" borderId="19" xfId="1" applyNumberFormat="1" applyFont="1" applyFill="1" applyBorder="1" applyAlignment="1" applyProtection="1">
      <alignment horizontal="center" vertical="center" wrapText="1"/>
      <protection locked="0"/>
    </xf>
    <xf numFmtId="170" fontId="36" fillId="7" borderId="1" xfId="0" applyNumberFormat="1" applyFont="1" applyFill="1" applyBorder="1" applyAlignment="1" applyProtection="1">
      <alignment horizontal="center" vertical="center" wrapText="1"/>
      <protection locked="0"/>
    </xf>
    <xf numFmtId="170" fontId="35" fillId="7" borderId="1" xfId="0" applyNumberFormat="1" applyFont="1" applyFill="1" applyBorder="1" applyAlignment="1" applyProtection="1">
      <alignment horizontal="center" vertical="center" wrapText="1"/>
      <protection locked="0"/>
    </xf>
    <xf numFmtId="170" fontId="35" fillId="7" borderId="1" xfId="0" applyNumberFormat="1" applyFont="1" applyFill="1" applyBorder="1" applyAlignment="1" applyProtection="1">
      <alignment vertical="center" wrapText="1"/>
      <protection locked="0"/>
    </xf>
    <xf numFmtId="170" fontId="2" fillId="2" borderId="3" xfId="0" applyNumberFormat="1" applyFont="1" applyFill="1" applyBorder="1" applyAlignment="1" applyProtection="1">
      <alignment vertical="center" wrapText="1"/>
      <protection locked="0"/>
    </xf>
    <xf numFmtId="170" fontId="2" fillId="2" borderId="19" xfId="0" applyNumberFormat="1" applyFont="1" applyFill="1" applyBorder="1" applyAlignment="1" applyProtection="1">
      <alignment horizontal="center" vertical="center" wrapText="1"/>
      <protection locked="0"/>
    </xf>
    <xf numFmtId="170" fontId="2" fillId="2" borderId="1" xfId="0" applyNumberFormat="1" applyFont="1" applyFill="1" applyBorder="1" applyAlignment="1" applyProtection="1">
      <alignment vertical="center" wrapText="1"/>
      <protection locked="0"/>
    </xf>
    <xf numFmtId="170" fontId="2" fillId="2" borderId="14" xfId="0" applyNumberFormat="1" applyFont="1" applyFill="1" applyBorder="1" applyAlignment="1" applyProtection="1">
      <alignment horizontal="center" vertical="center" wrapText="1"/>
      <protection locked="0"/>
    </xf>
    <xf numFmtId="170" fontId="3" fillId="2" borderId="1" xfId="0" applyNumberFormat="1" applyFont="1" applyFill="1" applyBorder="1" applyAlignment="1" applyProtection="1">
      <alignment vertical="center" wrapText="1"/>
      <protection locked="0"/>
    </xf>
    <xf numFmtId="170" fontId="3" fillId="2" borderId="14" xfId="0" applyNumberFormat="1" applyFont="1" applyFill="1" applyBorder="1" applyAlignment="1" applyProtection="1">
      <alignment horizontal="center" vertical="center" wrapText="1"/>
      <protection locked="0"/>
    </xf>
    <xf numFmtId="170" fontId="3" fillId="2" borderId="14" xfId="0" applyNumberFormat="1" applyFont="1" applyFill="1" applyBorder="1" applyAlignment="1" applyProtection="1">
      <alignment vertical="center" wrapText="1"/>
      <protection locked="0"/>
    </xf>
    <xf numFmtId="170" fontId="3" fillId="2" borderId="4" xfId="0" applyNumberFormat="1" applyFont="1" applyFill="1" applyBorder="1" applyAlignment="1" applyProtection="1">
      <alignment vertical="center" wrapText="1"/>
      <protection locked="0"/>
    </xf>
    <xf numFmtId="170" fontId="3" fillId="2" borderId="21" xfId="0" applyNumberFormat="1" applyFont="1" applyFill="1" applyBorder="1" applyAlignment="1" applyProtection="1">
      <alignment vertical="center" wrapText="1"/>
      <protection locked="0"/>
    </xf>
    <xf numFmtId="170" fontId="3" fillId="2" borderId="21" xfId="0" applyNumberFormat="1" applyFont="1" applyFill="1" applyBorder="1" applyAlignment="1" applyProtection="1">
      <alignment horizontal="center" vertical="center" wrapText="1"/>
      <protection locked="0"/>
    </xf>
    <xf numFmtId="44" fontId="3" fillId="2" borderId="4" xfId="1" applyFont="1" applyFill="1" applyBorder="1" applyAlignment="1" applyProtection="1">
      <alignment horizontal="center" vertical="center"/>
      <protection locked="0"/>
    </xf>
    <xf numFmtId="44" fontId="3" fillId="2" borderId="21" xfId="1" applyFont="1" applyFill="1" applyBorder="1" applyAlignment="1" applyProtection="1">
      <alignment horizontal="center" vertical="center"/>
      <protection locked="0"/>
    </xf>
    <xf numFmtId="44" fontId="3" fillId="2" borderId="2" xfId="1" applyFont="1" applyFill="1" applyBorder="1" applyAlignment="1" applyProtection="1">
      <alignment horizontal="center" vertical="center"/>
      <protection locked="0"/>
    </xf>
    <xf numFmtId="44" fontId="3" fillId="2" borderId="32" xfId="1" applyFont="1" applyFill="1" applyBorder="1" applyAlignment="1" applyProtection="1">
      <alignment horizontal="center" vertical="center"/>
      <protection locked="0"/>
    </xf>
    <xf numFmtId="44" fontId="3" fillId="0" borderId="1" xfId="1" applyFont="1" applyFill="1" applyBorder="1" applyAlignment="1" applyProtection="1">
      <alignment horizontal="center" vertical="center"/>
    </xf>
    <xf numFmtId="44" fontId="3" fillId="0" borderId="1" xfId="1" applyFont="1" applyFill="1" applyBorder="1" applyAlignment="1" applyProtection="1">
      <alignment horizontal="center" vertical="center"/>
      <protection locked="0"/>
    </xf>
    <xf numFmtId="44" fontId="3" fillId="0" borderId="14" xfId="1" applyFont="1" applyFill="1" applyBorder="1" applyAlignment="1" applyProtection="1">
      <alignment horizontal="center" vertical="center"/>
      <protection locked="0"/>
    </xf>
    <xf numFmtId="44" fontId="3" fillId="0" borderId="1" xfId="1" applyFont="1" applyBorder="1" applyAlignment="1" applyProtection="1">
      <alignment horizontal="center" vertical="center"/>
      <protection locked="0"/>
    </xf>
    <xf numFmtId="44" fontId="3" fillId="0" borderId="14" xfId="1" applyFont="1" applyBorder="1" applyAlignment="1" applyProtection="1">
      <alignment horizontal="center" vertical="center"/>
      <protection locked="0"/>
    </xf>
    <xf numFmtId="44" fontId="3" fillId="0" borderId="4" xfId="0" applyNumberFormat="1" applyFont="1" applyFill="1" applyBorder="1" applyAlignment="1" applyProtection="1">
      <alignment horizontal="center" vertical="center"/>
    </xf>
    <xf numFmtId="44" fontId="3" fillId="2" borderId="29" xfId="1" applyFont="1" applyFill="1" applyBorder="1" applyAlignment="1" applyProtection="1">
      <alignment horizontal="center" vertical="center"/>
      <protection locked="0"/>
    </xf>
    <xf numFmtId="44" fontId="3" fillId="2" borderId="30" xfId="1" applyFont="1" applyFill="1" applyBorder="1" applyAlignment="1" applyProtection="1">
      <alignment horizontal="center" vertical="center"/>
      <protection locked="0"/>
    </xf>
    <xf numFmtId="44" fontId="13" fillId="7" borderId="1" xfId="1" applyFont="1" applyFill="1" applyBorder="1" applyAlignment="1" applyProtection="1">
      <alignment horizontal="center" vertical="center" wrapText="1"/>
      <protection locked="0"/>
    </xf>
    <xf numFmtId="44" fontId="36" fillId="7" borderId="1" xfId="1" applyFont="1" applyFill="1" applyBorder="1" applyAlignment="1" applyProtection="1">
      <alignment horizontal="center" vertical="center" wrapText="1"/>
      <protection locked="0"/>
    </xf>
    <xf numFmtId="44" fontId="13" fillId="2" borderId="1" xfId="1" applyFont="1" applyFill="1" applyBorder="1" applyAlignment="1" applyProtection="1">
      <alignment horizontal="center" vertical="center" wrapText="1"/>
      <protection locked="0"/>
    </xf>
    <xf numFmtId="44" fontId="37" fillId="7" borderId="1" xfId="1" applyFont="1" applyFill="1" applyBorder="1" applyAlignment="1" applyProtection="1">
      <alignment horizontal="center" vertical="center" wrapText="1"/>
      <protection locked="0"/>
    </xf>
    <xf numFmtId="44" fontId="3" fillId="2" borderId="38" xfId="1" applyFont="1" applyFill="1" applyBorder="1" applyAlignment="1" applyProtection="1">
      <alignment horizontal="center" vertical="center"/>
      <protection locked="0"/>
    </xf>
    <xf numFmtId="0" fontId="13" fillId="5" borderId="1" xfId="0" applyFont="1" applyFill="1" applyBorder="1" applyAlignment="1" applyProtection="1">
      <alignment horizontal="left" vertical="center" wrapText="1" indent="1"/>
    </xf>
    <xf numFmtId="37" fontId="36" fillId="5" borderId="1" xfId="1" applyNumberFormat="1" applyFont="1" applyFill="1" applyBorder="1" applyAlignment="1" applyProtection="1">
      <alignment horizontal="center" vertical="center" wrapText="1"/>
    </xf>
    <xf numFmtId="0" fontId="3" fillId="5" borderId="0" xfId="0" applyFont="1" applyFill="1" applyAlignment="1">
      <alignment horizontal="left" vertical="center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35" fillId="7" borderId="1" xfId="0" applyFont="1" applyFill="1" applyBorder="1" applyAlignment="1" applyProtection="1">
      <alignment horizontal="center" vertical="center"/>
      <protection locked="0"/>
    </xf>
    <xf numFmtId="0" fontId="13" fillId="5" borderId="0" xfId="0" applyFont="1" applyFill="1" applyAlignment="1">
      <alignment vertical="center"/>
    </xf>
    <xf numFmtId="44" fontId="36" fillId="7" borderId="1" xfId="1" applyFont="1" applyFill="1" applyBorder="1" applyAlignment="1" applyProtection="1">
      <alignment horizontal="center" vertical="center"/>
      <protection locked="0"/>
    </xf>
    <xf numFmtId="44" fontId="35" fillId="7" borderId="1" xfId="1" applyFont="1" applyFill="1" applyBorder="1" applyAlignment="1" applyProtection="1">
      <alignment horizontal="center" vertical="center"/>
      <protection locked="0"/>
    </xf>
    <xf numFmtId="44" fontId="13" fillId="7" borderId="1" xfId="1" applyFont="1" applyFill="1" applyBorder="1" applyAlignment="1" applyProtection="1">
      <alignment horizontal="center" vertical="center"/>
      <protection locked="0"/>
    </xf>
    <xf numFmtId="44" fontId="3" fillId="2" borderId="39" xfId="1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left" vertical="center"/>
    </xf>
    <xf numFmtId="44" fontId="3" fillId="0" borderId="0" xfId="1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44" fontId="3" fillId="0" borderId="1" xfId="1" applyFont="1" applyFill="1" applyBorder="1" applyAlignment="1" applyProtection="1">
      <alignment horizontal="left" vertical="center"/>
      <protection locked="0"/>
    </xf>
    <xf numFmtId="44" fontId="3" fillId="2" borderId="1" xfId="1" applyFont="1" applyFill="1" applyBorder="1" applyAlignment="1" applyProtection="1">
      <alignment horizontal="left" vertical="center"/>
      <protection locked="0"/>
    </xf>
    <xf numFmtId="44" fontId="3" fillId="0" borderId="1" xfId="1" applyFont="1" applyFill="1" applyBorder="1" applyAlignment="1">
      <alignment horizontal="center" vertical="center"/>
    </xf>
    <xf numFmtId="44" fontId="3" fillId="0" borderId="0" xfId="1" applyFont="1" applyFill="1" applyAlignment="1">
      <alignment vertical="center"/>
    </xf>
    <xf numFmtId="0" fontId="3" fillId="5" borderId="0" xfId="0" applyFont="1" applyFill="1" applyAlignment="1">
      <alignment horizontal="left" vertical="center"/>
    </xf>
    <xf numFmtId="0" fontId="13" fillId="7" borderId="1" xfId="0" applyFont="1" applyFill="1" applyBorder="1" applyAlignment="1" applyProtection="1">
      <alignment horizontal="left" vertical="center" wrapText="1" indent="1"/>
      <protection locked="0"/>
    </xf>
    <xf numFmtId="0" fontId="36" fillId="7" borderId="1" xfId="0" applyFont="1" applyFill="1" applyBorder="1" applyAlignment="1" applyProtection="1">
      <alignment horizontal="left" vertical="center" wrapText="1" indent="1"/>
      <protection locked="0"/>
    </xf>
    <xf numFmtId="37" fontId="36" fillId="7" borderId="1" xfId="1" applyNumberFormat="1" applyFont="1" applyFill="1" applyBorder="1" applyAlignment="1" applyProtection="1">
      <alignment horizontal="center" vertical="center" wrapText="1"/>
      <protection locked="0"/>
    </xf>
    <xf numFmtId="37" fontId="38" fillId="7" borderId="1" xfId="1" applyNumberFormat="1" applyFont="1" applyFill="1" applyBorder="1" applyAlignment="1" applyProtection="1">
      <alignment horizontal="center" vertical="center" wrapText="1"/>
      <protection locked="0"/>
    </xf>
    <xf numFmtId="37" fontId="13" fillId="7" borderId="1" xfId="1" applyNumberFormat="1" applyFont="1" applyFill="1" applyBorder="1" applyAlignment="1" applyProtection="1">
      <alignment horizontal="center" vertical="center" wrapText="1"/>
      <protection locked="0"/>
    </xf>
    <xf numFmtId="44" fontId="13" fillId="7" borderId="1" xfId="0" applyNumberFormat="1" applyFont="1" applyFill="1" applyBorder="1" applyAlignment="1" applyProtection="1">
      <alignment horizontal="center" vertical="center" wrapText="1"/>
      <protection locked="0"/>
    </xf>
    <xf numFmtId="44" fontId="36" fillId="7" borderId="1" xfId="0" applyNumberFormat="1" applyFont="1" applyFill="1" applyBorder="1" applyAlignment="1" applyProtection="1">
      <alignment horizontal="center" vertical="center" wrapText="1"/>
      <protection locked="0"/>
    </xf>
    <xf numFmtId="44" fontId="38" fillId="7" borderId="1" xfId="1" applyFont="1" applyFill="1" applyBorder="1" applyAlignment="1" applyProtection="1">
      <alignment horizontal="center" vertical="center" wrapText="1"/>
      <protection locked="0"/>
    </xf>
    <xf numFmtId="0" fontId="3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0" fontId="26" fillId="5" borderId="0" xfId="0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0" fontId="3" fillId="5" borderId="0" xfId="0" applyFont="1" applyFill="1" applyAlignment="1">
      <alignment horizontal="center" vertical="center" wrapText="1"/>
    </xf>
    <xf numFmtId="0" fontId="23" fillId="6" borderId="0" xfId="0" applyFont="1" applyFill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2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4" fillId="0" borderId="44" xfId="4" applyFont="1" applyFill="1" applyBorder="1" applyAlignment="1">
      <alignment horizontal="left" vertical="center"/>
    </xf>
    <xf numFmtId="0" fontId="4" fillId="0" borderId="40" xfId="4" applyFont="1" applyFill="1" applyAlignment="1">
      <alignment horizontal="left" vertical="center"/>
    </xf>
    <xf numFmtId="0" fontId="4" fillId="0" borderId="52" xfId="4" applyFont="1" applyFill="1" applyBorder="1" applyAlignment="1">
      <alignment horizontal="left" vertical="center"/>
    </xf>
    <xf numFmtId="0" fontId="4" fillId="0" borderId="53" xfId="4" applyFont="1" applyFill="1" applyBorder="1" applyAlignment="1">
      <alignment horizontal="left" vertical="center"/>
    </xf>
    <xf numFmtId="0" fontId="4" fillId="0" borderId="1" xfId="4" applyFont="1" applyFill="1" applyBorder="1" applyAlignment="1">
      <alignment horizontal="left" vertical="center"/>
    </xf>
    <xf numFmtId="0" fontId="4" fillId="0" borderId="39" xfId="4" applyFont="1" applyFill="1" applyBorder="1" applyAlignment="1">
      <alignment horizontal="left" vertical="center" wrapText="1"/>
    </xf>
    <xf numFmtId="0" fontId="4" fillId="0" borderId="38" xfId="4" applyFont="1" applyFill="1" applyBorder="1" applyAlignment="1">
      <alignment horizontal="left" vertical="center" wrapText="1"/>
    </xf>
    <xf numFmtId="0" fontId="4" fillId="0" borderId="41" xfId="5" applyFont="1" applyFill="1" applyAlignment="1">
      <alignment horizontal="center" vertical="center"/>
    </xf>
    <xf numFmtId="0" fontId="4" fillId="0" borderId="42" xfId="4" applyFont="1" applyFill="1" applyBorder="1" applyAlignment="1">
      <alignment horizontal="left" vertical="center"/>
    </xf>
    <xf numFmtId="0" fontId="4" fillId="0" borderId="43" xfId="4" applyFont="1" applyFill="1" applyBorder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44" fontId="2" fillId="0" borderId="39" xfId="1" applyFont="1" applyBorder="1" applyAlignment="1">
      <alignment horizontal="left" vertical="center"/>
    </xf>
    <xf numFmtId="44" fontId="2" fillId="0" borderId="5" xfId="1" applyFont="1" applyBorder="1" applyAlignment="1">
      <alignment horizontal="left" vertical="center"/>
    </xf>
    <xf numFmtId="44" fontId="2" fillId="0" borderId="38" xfId="1" applyFont="1" applyBorder="1" applyAlignment="1">
      <alignment horizontal="left" vertical="center"/>
    </xf>
    <xf numFmtId="0" fontId="2" fillId="0" borderId="0" xfId="0" applyFont="1" applyFill="1" applyAlignment="1" applyProtection="1">
      <alignment horizontal="center" vertical="center"/>
      <protection locked="0"/>
    </xf>
    <xf numFmtId="164" fontId="2" fillId="5" borderId="1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5" borderId="1" xfId="0" applyFont="1" applyFill="1" applyBorder="1" applyAlignment="1">
      <alignment horizontal="center" vertical="center"/>
    </xf>
    <xf numFmtId="164" fontId="2" fillId="5" borderId="1" xfId="1" applyNumberFormat="1" applyFont="1" applyFill="1" applyBorder="1" applyAlignment="1">
      <alignment horizontal="center" vertical="center" textRotation="90"/>
    </xf>
    <xf numFmtId="0" fontId="2" fillId="0" borderId="39" xfId="0" applyFont="1" applyBorder="1" applyAlignment="1">
      <alignment horizontal="left" vertical="center" wrapText="1"/>
    </xf>
    <xf numFmtId="0" fontId="2" fillId="0" borderId="50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 applyProtection="1">
      <alignment horizontal="center" vertical="center"/>
      <protection locked="0"/>
    </xf>
    <xf numFmtId="164" fontId="2" fillId="2" borderId="1" xfId="1" applyNumberFormat="1" applyFont="1" applyFill="1" applyBorder="1" applyAlignment="1">
      <alignment horizontal="center" vertical="center" textRotation="90"/>
    </xf>
    <xf numFmtId="44" fontId="2" fillId="2" borderId="1" xfId="1" applyFont="1" applyFill="1" applyBorder="1" applyAlignment="1">
      <alignment horizontal="center" vertical="center" textRotation="90"/>
    </xf>
    <xf numFmtId="0" fontId="3" fillId="0" borderId="37" xfId="0" applyFont="1" applyBorder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3" fillId="0" borderId="10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2" fillId="0" borderId="8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center" vertical="center" wrapText="1"/>
    </xf>
    <xf numFmtId="0" fontId="3" fillId="5" borderId="29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left" vertical="center" wrapText="1"/>
    </xf>
    <xf numFmtId="0" fontId="2" fillId="0" borderId="48" xfId="0" applyFont="1" applyFill="1" applyBorder="1" applyAlignment="1">
      <alignment horizontal="left" vertical="center" wrapText="1"/>
    </xf>
    <xf numFmtId="0" fontId="2" fillId="0" borderId="49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horizontal="justify" vertical="center" wrapText="1"/>
    </xf>
    <xf numFmtId="0" fontId="3" fillId="0" borderId="13" xfId="0" applyFont="1" applyFill="1" applyBorder="1" applyAlignment="1">
      <alignment horizontal="justify" vertical="center" wrapText="1"/>
    </xf>
    <xf numFmtId="0" fontId="2" fillId="5" borderId="45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46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3" fillId="0" borderId="37" xfId="0" applyFont="1" applyBorder="1" applyAlignment="1">
      <alignment horizontal="left" vertical="center" wrapText="1"/>
    </xf>
    <xf numFmtId="0" fontId="2" fillId="0" borderId="3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34" xfId="0" applyFont="1" applyFill="1" applyBorder="1" applyAlignment="1" applyProtection="1">
      <alignment horizontal="center" vertical="center" wrapText="1"/>
    </xf>
    <xf numFmtId="0" fontId="4" fillId="5" borderId="13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14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</cellXfs>
  <cellStyles count="6">
    <cellStyle name="Calculation" xfId="4" builtinId="22"/>
    <cellStyle name="Check Cell" xfId="5" builtinId="23"/>
    <cellStyle name="Currency" xfId="1" builtinId="4"/>
    <cellStyle name="Hyperlink" xfId="3" builtinId="8"/>
    <cellStyle name="Normal" xfId="0" builtinId="0"/>
    <cellStyle name="Percent" xfId="2" builtinId="5"/>
  </cellStyles>
  <dxfs count="119"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5F5F5"/>
      <color rgb="FF00BC00"/>
      <color rgb="FF006600"/>
      <color rgb="FF99FF99"/>
      <color rgb="FF00C000"/>
      <color rgb="FF80E560"/>
      <color rgb="FF85D482"/>
      <color rgb="FF0FA721"/>
      <color rgb="FF008000"/>
      <color rgb="FFC6C6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Referencias!A1"/><Relationship Id="rId13" Type="http://schemas.openxmlformats.org/officeDocument/2006/relationships/image" Target="../media/image1.jpeg"/><Relationship Id="rId3" Type="http://schemas.openxmlformats.org/officeDocument/2006/relationships/hyperlink" Target="#'Liquidez y Solvencia'!A1"/><Relationship Id="rId7" Type="http://schemas.openxmlformats.org/officeDocument/2006/relationships/hyperlink" Target="#'Farm Financial Score Card Span'!A1"/><Relationship Id="rId12" Type="http://schemas.openxmlformats.org/officeDocument/2006/relationships/hyperlink" Target="#Instrucciones!A1"/><Relationship Id="rId2" Type="http://schemas.openxmlformats.org/officeDocument/2006/relationships/hyperlink" Target="#'Informe Ing y Gas A&#241;o 3'!A1"/><Relationship Id="rId1" Type="http://schemas.openxmlformats.org/officeDocument/2006/relationships/hyperlink" Target="#'Informe Ing y Gas A&#241;o 2'!A1"/><Relationship Id="rId6" Type="http://schemas.openxmlformats.org/officeDocument/2006/relationships/hyperlink" Target="#'Flujo de Efectivo'!A1"/><Relationship Id="rId11" Type="http://schemas.openxmlformats.org/officeDocument/2006/relationships/hyperlink" Target="#'Hoja de Ingresos y Gastos'!A1"/><Relationship Id="rId5" Type="http://schemas.openxmlformats.org/officeDocument/2006/relationships/hyperlink" Target="#'Estado de Situaci&#243;n Financiera'!A1"/><Relationship Id="rId15" Type="http://schemas.openxmlformats.org/officeDocument/2006/relationships/image" Target="../media/image3.jpg"/><Relationship Id="rId10" Type="http://schemas.openxmlformats.org/officeDocument/2006/relationships/hyperlink" Target="#'Informe Ing y Gas A&#241;o 1'!A1"/><Relationship Id="rId4" Type="http://schemas.openxmlformats.org/officeDocument/2006/relationships/hyperlink" Target="#'Otras Razones Financieras'!A1"/><Relationship Id="rId9" Type="http://schemas.openxmlformats.org/officeDocument/2006/relationships/hyperlink" Target="#'Info. General Empresa'!A1"/><Relationship Id="rId1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Flujo de Efectivo'!A1"/><Relationship Id="rId3" Type="http://schemas.openxmlformats.org/officeDocument/2006/relationships/image" Target="../media/image8.png"/><Relationship Id="rId7" Type="http://schemas.openxmlformats.org/officeDocument/2006/relationships/hyperlink" Target="#'Otras Razones Financieras'!A1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hyperlink" Target="#Indice!A1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Indice!A1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10" Type="http://schemas.openxmlformats.org/officeDocument/2006/relationships/hyperlink" Target="#'Liquidez y Solvencia'!A1"/><Relationship Id="rId4" Type="http://schemas.openxmlformats.org/officeDocument/2006/relationships/image" Target="../media/image14.png"/><Relationship Id="rId9" Type="http://schemas.openxmlformats.org/officeDocument/2006/relationships/hyperlink" Target="#'Farm Financial Score Card Spa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Referencias!A1"/><Relationship Id="rId3" Type="http://schemas.openxmlformats.org/officeDocument/2006/relationships/image" Target="../media/image20.png"/><Relationship Id="rId7" Type="http://schemas.openxmlformats.org/officeDocument/2006/relationships/hyperlink" Target="#Indice!A1"/><Relationship Id="rId2" Type="http://schemas.openxmlformats.org/officeDocument/2006/relationships/image" Target="../media/image19.emf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Relationship Id="rId9" Type="http://schemas.openxmlformats.org/officeDocument/2006/relationships/hyperlink" Target="#'Otras Razones Financieras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Farm Financial Score Card Span'!A1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hyperlink" Target="#'Info. General Empresa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strucciones!A1"/><Relationship Id="rId2" Type="http://schemas.openxmlformats.org/officeDocument/2006/relationships/hyperlink" Target="#'Informe Ing y Gas A&#241;o 1'!A1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Info. General Empresa'!A1"/><Relationship Id="rId2" Type="http://schemas.openxmlformats.org/officeDocument/2006/relationships/hyperlink" Target="#'Informe Ing y Gas A&#241;o 2'!Print_Area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Informe Ing y Gas A&#241;o 1'!A1"/><Relationship Id="rId2" Type="http://schemas.openxmlformats.org/officeDocument/2006/relationships/hyperlink" Target="#'Informe Ing y Gas A&#241;o 3'!A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Informe Ing y Gas A&#241;o 2'!A1"/><Relationship Id="rId2" Type="http://schemas.openxmlformats.org/officeDocument/2006/relationships/hyperlink" Target="#'Hoja de Ingresos y Gastos'!A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Informe Ing y Gas A&#241;o 3'!A1"/><Relationship Id="rId2" Type="http://schemas.openxmlformats.org/officeDocument/2006/relationships/hyperlink" Target="#'Estado de Situaci&#243;n Financiera'!A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Hoja de Ingresos y Gastos'!A1"/><Relationship Id="rId2" Type="http://schemas.openxmlformats.org/officeDocument/2006/relationships/hyperlink" Target="#'Flujo de Efectivo'!A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Estado de Situaci&#243;n Financiera'!A1"/><Relationship Id="rId2" Type="http://schemas.openxmlformats.org/officeDocument/2006/relationships/hyperlink" Target="#'Liquidez y Solvencia'!A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533400</xdr:colOff>
      <xdr:row>31</xdr:row>
      <xdr:rowOff>66675</xdr:rowOff>
    </xdr:from>
    <xdr:to>
      <xdr:col>28</xdr:col>
      <xdr:colOff>295275</xdr:colOff>
      <xdr:row>35</xdr:row>
      <xdr:rowOff>185737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2A0556C7-22F4-4788-A017-0CCB1882ABD1}"/>
            </a:ext>
          </a:extLst>
        </xdr:cNvPr>
        <xdr:cNvSpPr txBox="1"/>
      </xdr:nvSpPr>
      <xdr:spPr>
        <a:xfrm>
          <a:off x="10896600" y="5972175"/>
          <a:ext cx="6467475" cy="881062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PR" sz="1600" b="1">
              <a:solidFill>
                <a:srgbClr val="006600"/>
              </a:solidFill>
              <a:latin typeface="Garamond" panose="02020404030301010803" pitchFamily="18" charset="0"/>
              <a:cs typeface="Times New Roman" panose="02020603050405020304" pitchFamily="18" charset="0"/>
            </a:rPr>
            <a:t>Colegio de Ciencias Agrícolas</a:t>
          </a:r>
        </a:p>
        <a:p>
          <a:pPr algn="r"/>
          <a:r>
            <a:rPr lang="es-PR" sz="1600" b="1">
              <a:solidFill>
                <a:srgbClr val="006600"/>
              </a:solidFill>
              <a:latin typeface="Garamond" panose="02020404030301010803" pitchFamily="18" charset="0"/>
              <a:cs typeface="Times New Roman" panose="02020603050405020304" pitchFamily="18" charset="0"/>
            </a:rPr>
            <a:t>Servicio de Extensión Agrícola</a:t>
          </a:r>
        </a:p>
        <a:p>
          <a:pPr algn="r"/>
          <a:r>
            <a:rPr lang="es-PR" sz="1600" b="1">
              <a:solidFill>
                <a:srgbClr val="006600"/>
              </a:solidFill>
              <a:latin typeface="Garamond" panose="02020404030301010803" pitchFamily="18" charset="0"/>
              <a:cs typeface="Times New Roman" panose="02020603050405020304" pitchFamily="18" charset="0"/>
            </a:rPr>
            <a:t>Departamento</a:t>
          </a:r>
          <a:r>
            <a:rPr lang="es-PR" sz="1600" b="1" baseline="0">
              <a:solidFill>
                <a:srgbClr val="006600"/>
              </a:solidFill>
              <a:latin typeface="Garamond" panose="02020404030301010803" pitchFamily="18" charset="0"/>
              <a:cs typeface="Times New Roman" panose="02020603050405020304" pitchFamily="18" charset="0"/>
            </a:rPr>
            <a:t> de Economía Agrícola y Sociología Rural</a:t>
          </a:r>
        </a:p>
        <a:p>
          <a:pPr algn="ctr"/>
          <a:endParaRPr lang="es-PR" sz="1600" b="1">
            <a:solidFill>
              <a:srgbClr val="006600"/>
            </a:solidFill>
            <a:latin typeface="Garamond" panose="02020404030301010803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276225</xdr:colOff>
      <xdr:row>25</xdr:row>
      <xdr:rowOff>19050</xdr:rowOff>
    </xdr:from>
    <xdr:to>
      <xdr:col>9</xdr:col>
      <xdr:colOff>190500</xdr:colOff>
      <xdr:row>29</xdr:row>
      <xdr:rowOff>66675</xdr:rowOff>
    </xdr:to>
    <xdr:sp macro="" textlink="">
      <xdr:nvSpPr>
        <xdr:cNvPr id="5" name="Flowchart: Alternate Proces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F8FCB2-68D2-4DE4-ACBF-E214A024905E}"/>
            </a:ext>
          </a:extLst>
        </xdr:cNvPr>
        <xdr:cNvSpPr/>
      </xdr:nvSpPr>
      <xdr:spPr>
        <a:xfrm>
          <a:off x="2714625" y="4781550"/>
          <a:ext cx="2962275" cy="809625"/>
        </a:xfrm>
        <a:prstGeom prst="flowChartAlternateProcess">
          <a:avLst/>
        </a:prstGeom>
        <a:solidFill>
          <a:srgbClr val="006600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  <a:ea typeface="+mn-ea"/>
              <a:cs typeface="+mn-cs"/>
            </a:rPr>
            <a:t>4.  Informe de Ingresos y Gastos Año 2</a:t>
          </a:r>
        </a:p>
      </xdr:txBody>
    </xdr:sp>
    <xdr:clientData/>
  </xdr:twoCellAnchor>
  <xdr:twoCellAnchor>
    <xdr:from>
      <xdr:col>9</xdr:col>
      <xdr:colOff>500062</xdr:colOff>
      <xdr:row>7</xdr:row>
      <xdr:rowOff>133350</xdr:rowOff>
    </xdr:from>
    <xdr:to>
      <xdr:col>14</xdr:col>
      <xdr:colOff>414337</xdr:colOff>
      <xdr:row>11</xdr:row>
      <xdr:rowOff>180975</xdr:rowOff>
    </xdr:to>
    <xdr:sp macro="" textlink="">
      <xdr:nvSpPr>
        <xdr:cNvPr id="6" name="Flowchart: Alternate Proces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F1BE79-5114-41F3-A4B6-6512D8E7D84C}"/>
            </a:ext>
          </a:extLst>
        </xdr:cNvPr>
        <xdr:cNvSpPr/>
      </xdr:nvSpPr>
      <xdr:spPr>
        <a:xfrm>
          <a:off x="5986462" y="1466850"/>
          <a:ext cx="2962275" cy="809625"/>
        </a:xfrm>
        <a:prstGeom prst="flowChartAlternateProcess">
          <a:avLst/>
        </a:prstGeom>
        <a:solidFill>
          <a:srgbClr val="006600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  <a:ea typeface="+mn-ea"/>
              <a:cs typeface="+mn-cs"/>
            </a:rPr>
            <a:t>5.  Informe de Ingresos y Gastos Año 3</a:t>
          </a:r>
        </a:p>
      </xdr:txBody>
    </xdr:sp>
    <xdr:clientData/>
  </xdr:twoCellAnchor>
  <xdr:twoCellAnchor>
    <xdr:from>
      <xdr:col>15</xdr:col>
      <xdr:colOff>142875</xdr:colOff>
      <xdr:row>7</xdr:row>
      <xdr:rowOff>133350</xdr:rowOff>
    </xdr:from>
    <xdr:to>
      <xdr:col>20</xdr:col>
      <xdr:colOff>57150</xdr:colOff>
      <xdr:row>11</xdr:row>
      <xdr:rowOff>180975</xdr:rowOff>
    </xdr:to>
    <xdr:sp macro="" textlink="">
      <xdr:nvSpPr>
        <xdr:cNvPr id="10" name="Flowchart: Alternate Proces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A78343-CCF3-4361-883E-62BA6198006F}"/>
            </a:ext>
          </a:extLst>
        </xdr:cNvPr>
        <xdr:cNvSpPr/>
      </xdr:nvSpPr>
      <xdr:spPr>
        <a:xfrm>
          <a:off x="9286875" y="1466850"/>
          <a:ext cx="2962275" cy="809625"/>
        </a:xfrm>
        <a:prstGeom prst="flowChartAlternateProcess">
          <a:avLst/>
        </a:prstGeom>
        <a:solidFill>
          <a:srgbClr val="006600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9.  Liquidez y Solvencia</a:t>
          </a:r>
        </a:p>
      </xdr:txBody>
    </xdr:sp>
    <xdr:clientData/>
  </xdr:twoCellAnchor>
  <xdr:twoCellAnchor>
    <xdr:from>
      <xdr:col>15</xdr:col>
      <xdr:colOff>142875</xdr:colOff>
      <xdr:row>13</xdr:row>
      <xdr:rowOff>133350</xdr:rowOff>
    </xdr:from>
    <xdr:to>
      <xdr:col>20</xdr:col>
      <xdr:colOff>57150</xdr:colOff>
      <xdr:row>17</xdr:row>
      <xdr:rowOff>180975</xdr:rowOff>
    </xdr:to>
    <xdr:sp macro="" textlink="">
      <xdr:nvSpPr>
        <xdr:cNvPr id="11" name="Flowchart: Alternate Process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4F29622-3060-44AA-9763-C0D8A77063D2}"/>
            </a:ext>
          </a:extLst>
        </xdr:cNvPr>
        <xdr:cNvSpPr/>
      </xdr:nvSpPr>
      <xdr:spPr>
        <a:xfrm>
          <a:off x="9286875" y="2609850"/>
          <a:ext cx="2962275" cy="809625"/>
        </a:xfrm>
        <a:prstGeom prst="flowChartAlternateProcess">
          <a:avLst/>
        </a:prstGeom>
        <a:solidFill>
          <a:srgbClr val="006600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10.  Otras</a:t>
          </a:r>
          <a:r>
            <a:rPr lang="es-PR" sz="2000" baseline="0">
              <a:solidFill>
                <a:schemeClr val="bg1"/>
              </a:solidFill>
              <a:latin typeface="Berlin Sans FB Demi" panose="020E0802020502020306" pitchFamily="34" charset="0"/>
            </a:rPr>
            <a:t> Razones Financieras</a:t>
          </a:r>
          <a:endParaRPr lang="es-PR" sz="2000">
            <a:solidFill>
              <a:schemeClr val="bg1"/>
            </a:solidFill>
            <a:latin typeface="Berlin Sans FB Demi" panose="020E0802020502020306" pitchFamily="34" charset="0"/>
          </a:endParaRPr>
        </a:p>
      </xdr:txBody>
    </xdr:sp>
    <xdr:clientData/>
  </xdr:twoCellAnchor>
  <xdr:twoCellAnchor>
    <xdr:from>
      <xdr:col>9</xdr:col>
      <xdr:colOff>514350</xdr:colOff>
      <xdr:row>19</xdr:row>
      <xdr:rowOff>95250</xdr:rowOff>
    </xdr:from>
    <xdr:to>
      <xdr:col>14</xdr:col>
      <xdr:colOff>428625</xdr:colOff>
      <xdr:row>23</xdr:row>
      <xdr:rowOff>142875</xdr:rowOff>
    </xdr:to>
    <xdr:sp macro="" textlink="">
      <xdr:nvSpPr>
        <xdr:cNvPr id="21" name="Flowchart: Alternate Process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9A02B8E-CE47-41DC-8A42-EC02F9EE5198}"/>
            </a:ext>
          </a:extLst>
        </xdr:cNvPr>
        <xdr:cNvSpPr/>
      </xdr:nvSpPr>
      <xdr:spPr>
        <a:xfrm>
          <a:off x="6000750" y="3714750"/>
          <a:ext cx="2962275" cy="809625"/>
        </a:xfrm>
        <a:prstGeom prst="flowChartAlternateProcess">
          <a:avLst/>
        </a:prstGeom>
        <a:solidFill>
          <a:srgbClr val="006600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7.  Estado</a:t>
          </a:r>
          <a:r>
            <a:rPr lang="es-PR" sz="2000" baseline="0">
              <a:solidFill>
                <a:schemeClr val="bg1"/>
              </a:solidFill>
              <a:latin typeface="Berlin Sans FB Demi" panose="020E0802020502020306" pitchFamily="34" charset="0"/>
            </a:rPr>
            <a:t> de Situación Financiero</a:t>
          </a:r>
          <a:endParaRPr lang="es-PR" sz="2000">
            <a:solidFill>
              <a:schemeClr val="bg1"/>
            </a:solidFill>
            <a:latin typeface="Berlin Sans FB Demi" panose="020E0802020502020306" pitchFamily="34" charset="0"/>
          </a:endParaRPr>
        </a:p>
      </xdr:txBody>
    </xdr:sp>
    <xdr:clientData/>
  </xdr:twoCellAnchor>
  <xdr:twoCellAnchor>
    <xdr:from>
      <xdr:col>9</xdr:col>
      <xdr:colOff>514350</xdr:colOff>
      <xdr:row>25</xdr:row>
      <xdr:rowOff>19050</xdr:rowOff>
    </xdr:from>
    <xdr:to>
      <xdr:col>14</xdr:col>
      <xdr:colOff>428625</xdr:colOff>
      <xdr:row>29</xdr:row>
      <xdr:rowOff>66675</xdr:rowOff>
    </xdr:to>
    <xdr:sp macro="" textlink="">
      <xdr:nvSpPr>
        <xdr:cNvPr id="22" name="Flowchart: Alternate Process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B4EE609-9AA2-4A6F-AE35-884127DDEE44}"/>
            </a:ext>
          </a:extLst>
        </xdr:cNvPr>
        <xdr:cNvSpPr/>
      </xdr:nvSpPr>
      <xdr:spPr>
        <a:xfrm>
          <a:off x="6000750" y="4781550"/>
          <a:ext cx="2962275" cy="809625"/>
        </a:xfrm>
        <a:prstGeom prst="flowChartAlternateProcess">
          <a:avLst/>
        </a:prstGeom>
        <a:solidFill>
          <a:srgbClr val="006600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8.  Hoja</a:t>
          </a:r>
          <a:r>
            <a:rPr lang="es-PR" sz="2000" baseline="0">
              <a:solidFill>
                <a:schemeClr val="bg1"/>
              </a:solidFill>
              <a:latin typeface="Berlin Sans FB Demi" panose="020E0802020502020306" pitchFamily="34" charset="0"/>
            </a:rPr>
            <a:t> de </a:t>
          </a:r>
        </a:p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Flujo</a:t>
          </a:r>
          <a:r>
            <a:rPr lang="es-PR" sz="2000" baseline="0">
              <a:solidFill>
                <a:schemeClr val="bg1"/>
              </a:solidFill>
              <a:latin typeface="Berlin Sans FB Demi" panose="020E0802020502020306" pitchFamily="34" charset="0"/>
            </a:rPr>
            <a:t> de Efectivo</a:t>
          </a:r>
          <a:endParaRPr lang="es-PR" sz="2000">
            <a:solidFill>
              <a:schemeClr val="bg1"/>
            </a:solidFill>
            <a:latin typeface="Berlin Sans FB Demi" panose="020E0802020502020306" pitchFamily="34" charset="0"/>
          </a:endParaRPr>
        </a:p>
      </xdr:txBody>
    </xdr:sp>
    <xdr:clientData/>
  </xdr:twoCellAnchor>
  <xdr:twoCellAnchor>
    <xdr:from>
      <xdr:col>15</xdr:col>
      <xdr:colOff>142875</xdr:colOff>
      <xdr:row>19</xdr:row>
      <xdr:rowOff>95250</xdr:rowOff>
    </xdr:from>
    <xdr:to>
      <xdr:col>20</xdr:col>
      <xdr:colOff>57150</xdr:colOff>
      <xdr:row>23</xdr:row>
      <xdr:rowOff>142875</xdr:rowOff>
    </xdr:to>
    <xdr:sp macro="" textlink="">
      <xdr:nvSpPr>
        <xdr:cNvPr id="23" name="Flowchart: Alternate Process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6C5877E-AF7C-45B7-9527-42CEB8A0753C}"/>
            </a:ext>
          </a:extLst>
        </xdr:cNvPr>
        <xdr:cNvSpPr/>
      </xdr:nvSpPr>
      <xdr:spPr>
        <a:xfrm>
          <a:off x="9286875" y="3714750"/>
          <a:ext cx="2962275" cy="809625"/>
        </a:xfrm>
        <a:prstGeom prst="flowChartAlternateProcess">
          <a:avLst/>
        </a:prstGeom>
        <a:solidFill>
          <a:srgbClr val="006600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11.  Farm Financial Score Card Spanish</a:t>
          </a:r>
        </a:p>
      </xdr:txBody>
    </xdr:sp>
    <xdr:clientData/>
  </xdr:twoCellAnchor>
  <xdr:twoCellAnchor>
    <xdr:from>
      <xdr:col>15</xdr:col>
      <xdr:colOff>142875</xdr:colOff>
      <xdr:row>25</xdr:row>
      <xdr:rowOff>19050</xdr:rowOff>
    </xdr:from>
    <xdr:to>
      <xdr:col>20</xdr:col>
      <xdr:colOff>57150</xdr:colOff>
      <xdr:row>29</xdr:row>
      <xdr:rowOff>66675</xdr:rowOff>
    </xdr:to>
    <xdr:sp macro="" textlink="">
      <xdr:nvSpPr>
        <xdr:cNvPr id="24" name="Flowchart: Alternate Process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B1CAC7-5AF7-4ACF-BE46-BCD83A7030BF}"/>
            </a:ext>
          </a:extLst>
        </xdr:cNvPr>
        <xdr:cNvSpPr/>
      </xdr:nvSpPr>
      <xdr:spPr>
        <a:xfrm>
          <a:off x="9286875" y="4781550"/>
          <a:ext cx="2962275" cy="809625"/>
        </a:xfrm>
        <a:prstGeom prst="flowChartAlternateProcess">
          <a:avLst/>
        </a:prstGeom>
        <a:solidFill>
          <a:srgbClr val="006600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12.  Referencias</a:t>
          </a:r>
        </a:p>
      </xdr:txBody>
    </xdr:sp>
    <xdr:clientData/>
  </xdr:twoCellAnchor>
  <xdr:twoCellAnchor>
    <xdr:from>
      <xdr:col>4</xdr:col>
      <xdr:colOff>276225</xdr:colOff>
      <xdr:row>13</xdr:row>
      <xdr:rowOff>133350</xdr:rowOff>
    </xdr:from>
    <xdr:to>
      <xdr:col>9</xdr:col>
      <xdr:colOff>190500</xdr:colOff>
      <xdr:row>17</xdr:row>
      <xdr:rowOff>180975</xdr:rowOff>
    </xdr:to>
    <xdr:sp macro="" textlink="">
      <xdr:nvSpPr>
        <xdr:cNvPr id="27" name="Flowchart: Alternate Process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F65027-C409-4408-9FE4-2B2A6F5CEB44}"/>
            </a:ext>
          </a:extLst>
        </xdr:cNvPr>
        <xdr:cNvSpPr/>
      </xdr:nvSpPr>
      <xdr:spPr>
        <a:xfrm>
          <a:off x="2714625" y="2609850"/>
          <a:ext cx="2962275" cy="809625"/>
        </a:xfrm>
        <a:prstGeom prst="flowChartAlternateProcess">
          <a:avLst/>
        </a:prstGeom>
        <a:solidFill>
          <a:srgbClr val="006600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2.  Información</a:t>
          </a:r>
          <a:r>
            <a:rPr lang="es-PR" sz="2000" baseline="0">
              <a:solidFill>
                <a:schemeClr val="bg1"/>
              </a:solidFill>
              <a:latin typeface="Berlin Sans FB Demi" panose="020E0802020502020306" pitchFamily="34" charset="0"/>
            </a:rPr>
            <a:t> General de la Empresa</a:t>
          </a:r>
          <a:endParaRPr lang="es-PR" sz="2000">
            <a:solidFill>
              <a:schemeClr val="bg1"/>
            </a:solidFill>
            <a:latin typeface="Berlin Sans FB Demi" panose="020E0802020502020306" pitchFamily="34" charset="0"/>
          </a:endParaRPr>
        </a:p>
      </xdr:txBody>
    </xdr:sp>
    <xdr:clientData/>
  </xdr:twoCellAnchor>
  <xdr:twoCellAnchor>
    <xdr:from>
      <xdr:col>4</xdr:col>
      <xdr:colOff>276225</xdr:colOff>
      <xdr:row>19</xdr:row>
      <xdr:rowOff>95250</xdr:rowOff>
    </xdr:from>
    <xdr:to>
      <xdr:col>9</xdr:col>
      <xdr:colOff>190500</xdr:colOff>
      <xdr:row>23</xdr:row>
      <xdr:rowOff>142875</xdr:rowOff>
    </xdr:to>
    <xdr:sp macro="" textlink="">
      <xdr:nvSpPr>
        <xdr:cNvPr id="28" name="Flowchart: Alternate Process 2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0B89A18-8057-436C-A624-812F2B158AE7}"/>
            </a:ext>
          </a:extLst>
        </xdr:cNvPr>
        <xdr:cNvSpPr/>
      </xdr:nvSpPr>
      <xdr:spPr>
        <a:xfrm>
          <a:off x="2714625" y="3714750"/>
          <a:ext cx="2962275" cy="809625"/>
        </a:xfrm>
        <a:prstGeom prst="flowChartAlternateProcess">
          <a:avLst/>
        </a:prstGeom>
        <a:solidFill>
          <a:srgbClr val="006600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3.  Informe</a:t>
          </a:r>
          <a:r>
            <a:rPr lang="es-PR" sz="2000" baseline="0">
              <a:solidFill>
                <a:schemeClr val="bg1"/>
              </a:solidFill>
              <a:latin typeface="Berlin Sans FB Demi" panose="020E0802020502020306" pitchFamily="34" charset="0"/>
            </a:rPr>
            <a:t> de Ingresos y Gastos Año 1</a:t>
          </a:r>
          <a:endParaRPr lang="es-PR" sz="2000">
            <a:solidFill>
              <a:schemeClr val="bg1"/>
            </a:solidFill>
            <a:latin typeface="Berlin Sans FB Demi" panose="020E0802020502020306" pitchFamily="34" charset="0"/>
          </a:endParaRPr>
        </a:p>
      </xdr:txBody>
    </xdr:sp>
    <xdr:clientData/>
  </xdr:twoCellAnchor>
  <xdr:twoCellAnchor>
    <xdr:from>
      <xdr:col>9</xdr:col>
      <xdr:colOff>514350</xdr:colOff>
      <xdr:row>13</xdr:row>
      <xdr:rowOff>133350</xdr:rowOff>
    </xdr:from>
    <xdr:to>
      <xdr:col>14</xdr:col>
      <xdr:colOff>428625</xdr:colOff>
      <xdr:row>17</xdr:row>
      <xdr:rowOff>180975</xdr:rowOff>
    </xdr:to>
    <xdr:sp macro="" textlink="">
      <xdr:nvSpPr>
        <xdr:cNvPr id="29" name="Flowchart: Alternate Process 2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EB1361-96B2-45B1-B92D-4AD1A1BBDFC3}"/>
            </a:ext>
          </a:extLst>
        </xdr:cNvPr>
        <xdr:cNvSpPr/>
      </xdr:nvSpPr>
      <xdr:spPr>
        <a:xfrm>
          <a:off x="6000750" y="2609850"/>
          <a:ext cx="2962275" cy="809625"/>
        </a:xfrm>
        <a:prstGeom prst="flowChartAlternateProcess">
          <a:avLst/>
        </a:prstGeom>
        <a:solidFill>
          <a:srgbClr val="006600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6.  Hoja</a:t>
          </a:r>
          <a:r>
            <a:rPr lang="es-PR" sz="2000" baseline="0">
              <a:solidFill>
                <a:schemeClr val="bg1"/>
              </a:solidFill>
              <a:latin typeface="Berlin Sans FB Demi" panose="020E0802020502020306" pitchFamily="34" charset="0"/>
            </a:rPr>
            <a:t> de </a:t>
          </a:r>
        </a:p>
        <a:p>
          <a:pPr algn="ctr"/>
          <a:r>
            <a:rPr lang="es-PR" sz="2000" baseline="0">
              <a:solidFill>
                <a:schemeClr val="bg1"/>
              </a:solidFill>
              <a:latin typeface="Berlin Sans FB Demi" panose="020E0802020502020306" pitchFamily="34" charset="0"/>
            </a:rPr>
            <a:t>Ingresos y Gastos</a:t>
          </a:r>
          <a:endParaRPr lang="es-PR" sz="2000">
            <a:solidFill>
              <a:schemeClr val="bg1"/>
            </a:solidFill>
            <a:latin typeface="Berlin Sans FB Demi" panose="020E0802020502020306" pitchFamily="34" charset="0"/>
          </a:endParaRPr>
        </a:p>
      </xdr:txBody>
    </xdr:sp>
    <xdr:clientData/>
  </xdr:twoCellAnchor>
  <xdr:twoCellAnchor>
    <xdr:from>
      <xdr:col>4</xdr:col>
      <xdr:colOff>247650</xdr:colOff>
      <xdr:row>7</xdr:row>
      <xdr:rowOff>133350</xdr:rowOff>
    </xdr:from>
    <xdr:to>
      <xdr:col>9</xdr:col>
      <xdr:colOff>161925</xdr:colOff>
      <xdr:row>11</xdr:row>
      <xdr:rowOff>180975</xdr:rowOff>
    </xdr:to>
    <xdr:sp macro="" textlink="">
      <xdr:nvSpPr>
        <xdr:cNvPr id="30" name="Flowchart: Alternate Process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CB48381-A36E-441D-AD7D-18DD66DA66E4}"/>
            </a:ext>
          </a:extLst>
        </xdr:cNvPr>
        <xdr:cNvSpPr/>
      </xdr:nvSpPr>
      <xdr:spPr>
        <a:xfrm>
          <a:off x="2686050" y="1466850"/>
          <a:ext cx="2962275" cy="809625"/>
        </a:xfrm>
        <a:prstGeom prst="flowChartAlternateProcess">
          <a:avLst/>
        </a:prstGeom>
        <a:solidFill>
          <a:srgbClr val="006600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1.  Instrucciones</a:t>
          </a:r>
        </a:p>
      </xdr:txBody>
    </xdr:sp>
    <xdr:clientData/>
  </xdr:twoCellAnchor>
  <xdr:twoCellAnchor>
    <xdr:from>
      <xdr:col>0</xdr:col>
      <xdr:colOff>0</xdr:colOff>
      <xdr:row>35</xdr:row>
      <xdr:rowOff>85725</xdr:rowOff>
    </xdr:from>
    <xdr:to>
      <xdr:col>28</xdr:col>
      <xdr:colOff>361949</xdr:colOff>
      <xdr:row>37</xdr:row>
      <xdr:rowOff>9525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77E5EEE-6AAD-48D2-AC9C-D68F8AAFC9D2}"/>
            </a:ext>
          </a:extLst>
        </xdr:cNvPr>
        <xdr:cNvSpPr txBox="1"/>
      </xdr:nvSpPr>
      <xdr:spPr>
        <a:xfrm>
          <a:off x="0" y="6753225"/>
          <a:ext cx="17430749" cy="3048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PR" sz="1400" b="1">
              <a:solidFill>
                <a:srgbClr val="006600"/>
              </a:solidFill>
              <a:latin typeface="Garamond" panose="02020404030301010803" pitchFamily="18" charset="0"/>
            </a:rPr>
            <a:t>Proyecto para Agricultores(as), Ganaderos y Veteranos Socialmente Desventajados. “This material is based upon work supported by USDA/OPPE under Award Number: AO182501X443G015"</a:t>
          </a:r>
        </a:p>
      </xdr:txBody>
    </xdr:sp>
    <xdr:clientData/>
  </xdr:twoCellAnchor>
  <xdr:twoCellAnchor>
    <xdr:from>
      <xdr:col>0</xdr:col>
      <xdr:colOff>152400</xdr:colOff>
      <xdr:row>1</xdr:row>
      <xdr:rowOff>85725</xdr:rowOff>
    </xdr:from>
    <xdr:to>
      <xdr:col>23</xdr:col>
      <xdr:colOff>342900</xdr:colOff>
      <xdr:row>7</xdr:row>
      <xdr:rowOff>76200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3E7A6BA0-56E7-4D7C-92C4-29B8964B78CB}"/>
            </a:ext>
          </a:extLst>
        </xdr:cNvPr>
        <xdr:cNvSpPr txBox="1"/>
      </xdr:nvSpPr>
      <xdr:spPr>
        <a:xfrm>
          <a:off x="152400" y="276225"/>
          <a:ext cx="14211300" cy="1133475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R" sz="4400">
              <a:solidFill>
                <a:srgbClr val="006600"/>
              </a:solidFill>
              <a:latin typeface="Berlin Sans FB Demi" panose="020E0802020502020306" pitchFamily="34" charset="0"/>
            </a:rPr>
            <a:t>Sistema</a:t>
          </a:r>
          <a:r>
            <a:rPr lang="es-PR" sz="4400" baseline="0">
              <a:solidFill>
                <a:srgbClr val="006600"/>
              </a:solidFill>
              <a:latin typeface="Berlin Sans FB Demi" panose="020E0802020502020306" pitchFamily="34" charset="0"/>
            </a:rPr>
            <a:t> de </a:t>
          </a:r>
          <a:r>
            <a:rPr lang="es-PR" sz="4400">
              <a:solidFill>
                <a:srgbClr val="006600"/>
              </a:solidFill>
              <a:latin typeface="Berlin Sans FB Demi" panose="020E0802020502020306" pitchFamily="34" charset="0"/>
            </a:rPr>
            <a:t>Registros Contables y Financieros para</a:t>
          </a:r>
          <a:r>
            <a:rPr lang="es-PR" sz="4400" baseline="0">
              <a:solidFill>
                <a:srgbClr val="006600"/>
              </a:solidFill>
              <a:latin typeface="Berlin Sans FB Demi" panose="020E0802020502020306" pitchFamily="34" charset="0"/>
            </a:rPr>
            <a:t> Fincas</a:t>
          </a:r>
          <a:endParaRPr lang="es-PR" sz="4400">
            <a:solidFill>
              <a:srgbClr val="006600"/>
            </a:solidFill>
            <a:latin typeface="Berlin Sans FB Demi" panose="020E0802020502020306" pitchFamily="34" charset="0"/>
          </a:endParaRPr>
        </a:p>
      </xdr:txBody>
    </xdr:sp>
    <xdr:clientData/>
  </xdr:twoCellAnchor>
  <xdr:twoCellAnchor editAs="oneCell">
    <xdr:from>
      <xdr:col>24</xdr:col>
      <xdr:colOff>107721</xdr:colOff>
      <xdr:row>3</xdr:row>
      <xdr:rowOff>19050</xdr:rowOff>
    </xdr:from>
    <xdr:to>
      <xdr:col>28</xdr:col>
      <xdr:colOff>142875</xdr:colOff>
      <xdr:row>8</xdr:row>
      <xdr:rowOff>38814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2166CF-4E05-4A28-8787-79A2EC2CB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8121" y="590550"/>
          <a:ext cx="2473554" cy="972264"/>
        </a:xfrm>
        <a:prstGeom prst="rect">
          <a:avLst/>
        </a:prstGeom>
      </xdr:spPr>
    </xdr:pic>
    <xdr:clientData/>
  </xdr:twoCellAnchor>
  <xdr:twoCellAnchor editAs="oneCell">
    <xdr:from>
      <xdr:col>25</xdr:col>
      <xdr:colOff>95249</xdr:colOff>
      <xdr:row>10</xdr:row>
      <xdr:rowOff>24170</xdr:rowOff>
    </xdr:from>
    <xdr:to>
      <xdr:col>27</xdr:col>
      <xdr:colOff>257174</xdr:colOff>
      <xdr:row>17</xdr:row>
      <xdr:rowOff>71795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D61476B-923D-4E28-BEA3-1D5002A97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49" y="1929170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24</xdr:col>
      <xdr:colOff>581025</xdr:colOff>
      <xdr:row>19</xdr:row>
      <xdr:rowOff>57150</xdr:rowOff>
    </xdr:from>
    <xdr:to>
      <xdr:col>27</xdr:col>
      <xdr:colOff>479425</xdr:colOff>
      <xdr:row>28</xdr:row>
      <xdr:rowOff>69850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A4960A5-F95D-431A-AF80-77397809B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1425" y="3676650"/>
          <a:ext cx="1727200" cy="1727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107950</xdr:colOff>
      <xdr:row>2</xdr:row>
      <xdr:rowOff>69453</xdr:rowOff>
    </xdr:from>
    <xdr:to>
      <xdr:col>12</xdr:col>
      <xdr:colOff>279400</xdr:colOff>
      <xdr:row>3</xdr:row>
      <xdr:rowOff>45652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21A27D3-3485-47F3-A701-18884F734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4900" y="571103"/>
          <a:ext cx="3219451" cy="465149"/>
        </a:xfrm>
        <a:prstGeom prst="rect">
          <a:avLst/>
        </a:prstGeom>
      </xdr:spPr>
    </xdr:pic>
    <xdr:clientData/>
  </xdr:twoCellAnchor>
  <xdr:twoCellAnchor editAs="oneCell">
    <xdr:from>
      <xdr:col>7</xdr:col>
      <xdr:colOff>139699</xdr:colOff>
      <xdr:row>4</xdr:row>
      <xdr:rowOff>125182</xdr:rowOff>
    </xdr:from>
    <xdr:to>
      <xdr:col>12</xdr:col>
      <xdr:colOff>234949</xdr:colOff>
      <xdr:row>4</xdr:row>
      <xdr:rowOff>475434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C73CAD2-2E18-4C56-B274-D85463B48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86649" y="1592032"/>
          <a:ext cx="3143251" cy="350252"/>
        </a:xfrm>
        <a:prstGeom prst="rect">
          <a:avLst/>
        </a:prstGeom>
      </xdr:spPr>
    </xdr:pic>
    <xdr:clientData/>
  </xdr:twoCellAnchor>
  <xdr:twoCellAnchor editAs="oneCell">
    <xdr:from>
      <xdr:col>7</xdr:col>
      <xdr:colOff>152399</xdr:colOff>
      <xdr:row>7</xdr:row>
      <xdr:rowOff>107950</xdr:rowOff>
    </xdr:from>
    <xdr:to>
      <xdr:col>12</xdr:col>
      <xdr:colOff>203199</xdr:colOff>
      <xdr:row>7</xdr:row>
      <xdr:rowOff>438150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3754125-BACF-44FD-A1F8-EB4D87F3C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99349" y="2546350"/>
          <a:ext cx="3098801" cy="330200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152401</xdr:colOff>
      <xdr:row>8</xdr:row>
      <xdr:rowOff>128775</xdr:rowOff>
    </xdr:from>
    <xdr:to>
      <xdr:col>12</xdr:col>
      <xdr:colOff>228599</xdr:colOff>
      <xdr:row>8</xdr:row>
      <xdr:rowOff>432423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C9F27486-32A3-4D85-A450-C4A210C6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99351" y="3043425"/>
          <a:ext cx="3124199" cy="303648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158751</xdr:colOff>
      <xdr:row>9</xdr:row>
      <xdr:rowOff>108506</xdr:rowOff>
    </xdr:from>
    <xdr:to>
      <xdr:col>12</xdr:col>
      <xdr:colOff>171450</xdr:colOff>
      <xdr:row>9</xdr:row>
      <xdr:rowOff>424384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2143A99-8919-4020-AA43-9332F957E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05701" y="3512106"/>
          <a:ext cx="3060700" cy="315878"/>
        </a:xfrm>
        <a:prstGeom prst="rect">
          <a:avLst/>
        </a:prstGeom>
      </xdr:spPr>
    </xdr:pic>
    <xdr:clientData/>
  </xdr:twoCellAnchor>
  <xdr:twoCellAnchor>
    <xdr:from>
      <xdr:col>2</xdr:col>
      <xdr:colOff>4423</xdr:colOff>
      <xdr:row>13</xdr:row>
      <xdr:rowOff>231321</xdr:rowOff>
    </xdr:from>
    <xdr:to>
      <xdr:col>5</xdr:col>
      <xdr:colOff>1271248</xdr:colOff>
      <xdr:row>17</xdr:row>
      <xdr:rowOff>88446</xdr:rowOff>
    </xdr:to>
    <xdr:sp macro="" textlink="">
      <xdr:nvSpPr>
        <xdr:cNvPr id="9" name="Flowchart: Alternate Process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7CECAE8-80B2-4D22-B437-85AB37341244}"/>
            </a:ext>
          </a:extLst>
        </xdr:cNvPr>
        <xdr:cNvSpPr/>
      </xdr:nvSpPr>
      <xdr:spPr>
        <a:xfrm>
          <a:off x="3426619" y="4905375"/>
          <a:ext cx="3124200" cy="809625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Índice</a:t>
          </a:r>
        </a:p>
      </xdr:txBody>
    </xdr:sp>
    <xdr:clientData/>
  </xdr:twoCellAnchor>
  <xdr:twoCellAnchor>
    <xdr:from>
      <xdr:col>6</xdr:col>
      <xdr:colOff>130629</xdr:colOff>
      <xdr:row>13</xdr:row>
      <xdr:rowOff>231321</xdr:rowOff>
    </xdr:from>
    <xdr:to>
      <xdr:col>11</xdr:col>
      <xdr:colOff>262618</xdr:colOff>
      <xdr:row>17</xdr:row>
      <xdr:rowOff>88445</xdr:rowOff>
    </xdr:to>
    <xdr:sp macro="" textlink="">
      <xdr:nvSpPr>
        <xdr:cNvPr id="10" name="Flowchart: Alternate Process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7196ECA-9B9B-4FE8-B31A-D46AD38FCD3C}"/>
            </a:ext>
          </a:extLst>
        </xdr:cNvPr>
        <xdr:cNvSpPr/>
      </xdr:nvSpPr>
      <xdr:spPr>
        <a:xfrm>
          <a:off x="6886575" y="4905375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Próxima página &gt;&gt;</a:t>
          </a:r>
        </a:p>
      </xdr:txBody>
    </xdr:sp>
    <xdr:clientData/>
  </xdr:twoCellAnchor>
  <xdr:twoCellAnchor>
    <xdr:from>
      <xdr:col>0</xdr:col>
      <xdr:colOff>47625</xdr:colOff>
      <xdr:row>13</xdr:row>
      <xdr:rowOff>231321</xdr:rowOff>
    </xdr:from>
    <xdr:to>
      <xdr:col>1</xdr:col>
      <xdr:colOff>581025</xdr:colOff>
      <xdr:row>17</xdr:row>
      <xdr:rowOff>88445</xdr:rowOff>
    </xdr:to>
    <xdr:sp macro="" textlink="">
      <xdr:nvSpPr>
        <xdr:cNvPr id="11" name="Flowchart: Alternate Process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EBEA7A4-877C-4839-B150-43E2A5DD5918}"/>
            </a:ext>
          </a:extLst>
        </xdr:cNvPr>
        <xdr:cNvSpPr/>
      </xdr:nvSpPr>
      <xdr:spPr>
        <a:xfrm>
          <a:off x="47625" y="4905375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&lt;&lt; Página anterior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184685</xdr:colOff>
      <xdr:row>7</xdr:row>
      <xdr:rowOff>12701</xdr:rowOff>
    </xdr:from>
    <xdr:to>
      <xdr:col>13</xdr:col>
      <xdr:colOff>175162</xdr:colOff>
      <xdr:row>7</xdr:row>
      <xdr:rowOff>298555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3842B3D-DEFC-4B24-A583-71D2F59EA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6060" y="2401889"/>
          <a:ext cx="3657600" cy="285854"/>
        </a:xfrm>
        <a:prstGeom prst="rect">
          <a:avLst/>
        </a:prstGeom>
      </xdr:spPr>
    </xdr:pic>
    <xdr:clientData/>
  </xdr:twoCellAnchor>
  <xdr:twoCellAnchor editAs="oneCell">
    <xdr:from>
      <xdr:col>7</xdr:col>
      <xdr:colOff>192620</xdr:colOff>
      <xdr:row>10</xdr:row>
      <xdr:rowOff>12700</xdr:rowOff>
    </xdr:from>
    <xdr:to>
      <xdr:col>13</xdr:col>
      <xdr:colOff>183097</xdr:colOff>
      <xdr:row>10</xdr:row>
      <xdr:rowOff>296900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5145F44-2290-43FF-A0A2-CC2063F9E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53995" y="3425825"/>
          <a:ext cx="3657600" cy="284200"/>
        </a:xfrm>
        <a:prstGeom prst="rect">
          <a:avLst/>
        </a:prstGeom>
      </xdr:spPr>
    </xdr:pic>
    <xdr:clientData/>
  </xdr:twoCellAnchor>
  <xdr:twoCellAnchor editAs="oneCell">
    <xdr:from>
      <xdr:col>7</xdr:col>
      <xdr:colOff>232313</xdr:colOff>
      <xdr:row>12</xdr:row>
      <xdr:rowOff>21574</xdr:rowOff>
    </xdr:from>
    <xdr:to>
      <xdr:col>13</xdr:col>
      <xdr:colOff>222790</xdr:colOff>
      <xdr:row>12</xdr:row>
      <xdr:rowOff>281946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B4E9D6E-DE76-4AA2-8568-CC5A29A22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93688" y="4117324"/>
          <a:ext cx="3657600" cy="260372"/>
        </a:xfrm>
        <a:prstGeom prst="rect">
          <a:avLst/>
        </a:prstGeom>
      </xdr:spPr>
    </xdr:pic>
    <xdr:clientData/>
  </xdr:twoCellAnchor>
  <xdr:twoCellAnchor editAs="oneCell">
    <xdr:from>
      <xdr:col>7</xdr:col>
      <xdr:colOff>248186</xdr:colOff>
      <xdr:row>4</xdr:row>
      <xdr:rowOff>12700</xdr:rowOff>
    </xdr:from>
    <xdr:to>
      <xdr:col>13</xdr:col>
      <xdr:colOff>238663</xdr:colOff>
      <xdr:row>4</xdr:row>
      <xdr:rowOff>290720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7691431-152C-422A-A339-DC07C8B31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09561" y="1377950"/>
          <a:ext cx="3657600" cy="278020"/>
        </a:xfrm>
        <a:prstGeom prst="rect">
          <a:avLst/>
        </a:prstGeom>
      </xdr:spPr>
    </xdr:pic>
    <xdr:clientData/>
  </xdr:twoCellAnchor>
  <xdr:twoCellAnchor editAs="oneCell">
    <xdr:from>
      <xdr:col>7</xdr:col>
      <xdr:colOff>176745</xdr:colOff>
      <xdr:row>14</xdr:row>
      <xdr:rowOff>18486</xdr:rowOff>
    </xdr:from>
    <xdr:to>
      <xdr:col>13</xdr:col>
      <xdr:colOff>167222</xdr:colOff>
      <xdr:row>14</xdr:row>
      <xdr:rowOff>288402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EB802F0-48CE-4331-84FE-364D0C9BA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38120" y="4796861"/>
          <a:ext cx="3657600" cy="269916"/>
        </a:xfrm>
        <a:prstGeom prst="rect">
          <a:avLst/>
        </a:prstGeom>
      </xdr:spPr>
    </xdr:pic>
    <xdr:clientData/>
  </xdr:twoCellAnchor>
  <xdr:twoCellAnchor editAs="oneCell">
    <xdr:from>
      <xdr:col>7</xdr:col>
      <xdr:colOff>200559</xdr:colOff>
      <xdr:row>15</xdr:row>
      <xdr:rowOff>17464</xdr:rowOff>
    </xdr:from>
    <xdr:to>
      <xdr:col>13</xdr:col>
      <xdr:colOff>191036</xdr:colOff>
      <xdr:row>15</xdr:row>
      <xdr:rowOff>316930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1678BB2-1C13-4DCA-9C88-AF9E0B26B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61934" y="5137152"/>
          <a:ext cx="3657600" cy="299466"/>
        </a:xfrm>
        <a:prstGeom prst="rect">
          <a:avLst/>
        </a:prstGeom>
      </xdr:spPr>
    </xdr:pic>
    <xdr:clientData/>
  </xdr:twoCellAnchor>
  <xdr:twoCellAnchor editAs="oneCell">
    <xdr:from>
      <xdr:col>7</xdr:col>
      <xdr:colOff>232311</xdr:colOff>
      <xdr:row>16</xdr:row>
      <xdr:rowOff>45684</xdr:rowOff>
    </xdr:from>
    <xdr:to>
      <xdr:col>13</xdr:col>
      <xdr:colOff>222788</xdr:colOff>
      <xdr:row>16</xdr:row>
      <xdr:rowOff>302750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D5097CC-A7D0-450F-9D82-4C3D185AD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93686" y="5506684"/>
          <a:ext cx="3657600" cy="257066"/>
        </a:xfrm>
        <a:prstGeom prst="rect">
          <a:avLst/>
        </a:prstGeom>
      </xdr:spPr>
    </xdr:pic>
    <xdr:clientData/>
  </xdr:twoCellAnchor>
  <xdr:twoCellAnchor>
    <xdr:from>
      <xdr:col>1</xdr:col>
      <xdr:colOff>971767</xdr:colOff>
      <xdr:row>21</xdr:row>
      <xdr:rowOff>8659</xdr:rowOff>
    </xdr:from>
    <xdr:to>
      <xdr:col>5</xdr:col>
      <xdr:colOff>996012</xdr:colOff>
      <xdr:row>24</xdr:row>
      <xdr:rowOff>90920</xdr:rowOff>
    </xdr:to>
    <xdr:sp macro="" textlink="">
      <xdr:nvSpPr>
        <xdr:cNvPr id="11" name="Flowchart: Alternate Process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1DF4526-2031-4EE5-873C-66C6DE7DA66D}"/>
            </a:ext>
          </a:extLst>
        </xdr:cNvPr>
        <xdr:cNvSpPr/>
      </xdr:nvSpPr>
      <xdr:spPr>
        <a:xfrm>
          <a:off x="4227585" y="6866659"/>
          <a:ext cx="3124200" cy="809625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Índice</a:t>
          </a:r>
        </a:p>
      </xdr:txBody>
    </xdr:sp>
    <xdr:clientData/>
  </xdr:twoCellAnchor>
  <xdr:twoCellAnchor>
    <xdr:from>
      <xdr:col>5</xdr:col>
      <xdr:colOff>1331768</xdr:colOff>
      <xdr:row>21</xdr:row>
      <xdr:rowOff>8659</xdr:rowOff>
    </xdr:from>
    <xdr:to>
      <xdr:col>11</xdr:col>
      <xdr:colOff>7793</xdr:colOff>
      <xdr:row>24</xdr:row>
      <xdr:rowOff>90919</xdr:rowOff>
    </xdr:to>
    <xdr:sp macro="" textlink="">
      <xdr:nvSpPr>
        <xdr:cNvPr id="12" name="Flowchart: Alternate Process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BE52CBC-43E5-4C0C-B36A-DC6E6F57DBD8}"/>
            </a:ext>
          </a:extLst>
        </xdr:cNvPr>
        <xdr:cNvSpPr/>
      </xdr:nvSpPr>
      <xdr:spPr>
        <a:xfrm>
          <a:off x="7687541" y="6866659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Próxima página &gt;&gt;</a:t>
          </a:r>
        </a:p>
      </xdr:txBody>
    </xdr:sp>
    <xdr:clientData/>
  </xdr:twoCellAnchor>
  <xdr:twoCellAnchor>
    <xdr:from>
      <xdr:col>0</xdr:col>
      <xdr:colOff>848591</xdr:colOff>
      <xdr:row>21</xdr:row>
      <xdr:rowOff>8659</xdr:rowOff>
    </xdr:from>
    <xdr:to>
      <xdr:col>1</xdr:col>
      <xdr:colOff>555048</xdr:colOff>
      <xdr:row>24</xdr:row>
      <xdr:rowOff>90919</xdr:rowOff>
    </xdr:to>
    <xdr:sp macro="" textlink="">
      <xdr:nvSpPr>
        <xdr:cNvPr id="13" name="Flowchart: Alternate Process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32AAF74-26E8-449D-A1E1-1F5E7188E769}"/>
            </a:ext>
          </a:extLst>
        </xdr:cNvPr>
        <xdr:cNvSpPr/>
      </xdr:nvSpPr>
      <xdr:spPr>
        <a:xfrm>
          <a:off x="848591" y="6866659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&lt;&lt; Página anterior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57150</xdr:rowOff>
    </xdr:from>
    <xdr:to>
      <xdr:col>12</xdr:col>
      <xdr:colOff>9525</xdr:colOff>
      <xdr:row>22</xdr:row>
      <xdr:rowOff>60110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247650"/>
          <a:ext cx="6696075" cy="8861210"/>
        </a:xfrm>
        <a:prstGeom prst="rect">
          <a:avLst/>
        </a:prstGeom>
      </xdr:spPr>
    </xdr:pic>
    <xdr:clientData/>
  </xdr:twoCellAnchor>
  <xdr:twoCellAnchor editAs="oneCell">
    <xdr:from>
      <xdr:col>12</xdr:col>
      <xdr:colOff>376918</xdr:colOff>
      <xdr:row>1</xdr:row>
      <xdr:rowOff>31296</xdr:rowOff>
    </xdr:from>
    <xdr:to>
      <xdr:col>24</xdr:col>
      <xdr:colOff>306175</xdr:colOff>
      <xdr:row>22</xdr:row>
      <xdr:rowOff>97971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507546"/>
          <a:ext cx="7277114" cy="892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269875</xdr:colOff>
      <xdr:row>0</xdr:row>
      <xdr:rowOff>470631</xdr:rowOff>
    </xdr:from>
    <xdr:to>
      <xdr:col>36</xdr:col>
      <xdr:colOff>260350</xdr:colOff>
      <xdr:row>22</xdr:row>
      <xdr:rowOff>230800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51125" y="470631"/>
          <a:ext cx="6626225" cy="8904169"/>
        </a:xfrm>
        <a:prstGeom prst="rect">
          <a:avLst/>
        </a:prstGeom>
      </xdr:spPr>
    </xdr:pic>
    <xdr:clientData/>
  </xdr:twoCellAnchor>
  <xdr:twoCellAnchor editAs="oneCell">
    <xdr:from>
      <xdr:col>38</xdr:col>
      <xdr:colOff>97973</xdr:colOff>
      <xdr:row>1</xdr:row>
      <xdr:rowOff>27668</xdr:rowOff>
    </xdr:from>
    <xdr:to>
      <xdr:col>49</xdr:col>
      <xdr:colOff>124959</xdr:colOff>
      <xdr:row>22</xdr:row>
      <xdr:rowOff>238125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021473" y="503918"/>
          <a:ext cx="6662736" cy="887820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23</xdr:row>
      <xdr:rowOff>41894</xdr:rowOff>
    </xdr:from>
    <xdr:to>
      <xdr:col>12</xdr:col>
      <xdr:colOff>54428</xdr:colOff>
      <xdr:row>43</xdr:row>
      <xdr:rowOff>140535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3142" y="9798215"/>
          <a:ext cx="6749143" cy="853507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285752</xdr:colOff>
      <xdr:row>23</xdr:row>
      <xdr:rowOff>108858</xdr:rowOff>
    </xdr:from>
    <xdr:to>
      <xdr:col>24</xdr:col>
      <xdr:colOff>497465</xdr:colOff>
      <xdr:row>43</xdr:row>
      <xdr:rowOff>231322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33609" y="9865179"/>
          <a:ext cx="7559570" cy="8558893"/>
        </a:xfrm>
        <a:prstGeom prst="rect">
          <a:avLst/>
        </a:prstGeom>
      </xdr:spPr>
    </xdr:pic>
    <xdr:clientData/>
  </xdr:twoCellAnchor>
  <xdr:twoCellAnchor>
    <xdr:from>
      <xdr:col>30</xdr:col>
      <xdr:colOff>439851</xdr:colOff>
      <xdr:row>24</xdr:row>
      <xdr:rowOff>408214</xdr:rowOff>
    </xdr:from>
    <xdr:to>
      <xdr:col>35</xdr:col>
      <xdr:colOff>502444</xdr:colOff>
      <xdr:row>26</xdr:row>
      <xdr:rowOff>374196</xdr:rowOff>
    </xdr:to>
    <xdr:sp macro="" textlink="">
      <xdr:nvSpPr>
        <xdr:cNvPr id="9" name="Flowchart: Alternate Proces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13E1607-6846-48FD-8D46-14C3FAEAC343}"/>
            </a:ext>
          </a:extLst>
        </xdr:cNvPr>
        <xdr:cNvSpPr/>
      </xdr:nvSpPr>
      <xdr:spPr>
        <a:xfrm>
          <a:off x="18809494" y="10586357"/>
          <a:ext cx="3124200" cy="809625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Índice</a:t>
          </a:r>
        </a:p>
      </xdr:txBody>
    </xdr:sp>
    <xdr:clientData/>
  </xdr:twoCellAnchor>
  <xdr:twoCellAnchor>
    <xdr:from>
      <xdr:col>36</xdr:col>
      <xdr:colOff>225879</xdr:colOff>
      <xdr:row>24</xdr:row>
      <xdr:rowOff>408214</xdr:rowOff>
    </xdr:from>
    <xdr:to>
      <xdr:col>41</xdr:col>
      <xdr:colOff>126546</xdr:colOff>
      <xdr:row>26</xdr:row>
      <xdr:rowOff>374195</xdr:rowOff>
    </xdr:to>
    <xdr:sp macro="" textlink="">
      <xdr:nvSpPr>
        <xdr:cNvPr id="11" name="Flowchart: Alternate Process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0809997-6AAB-4AD4-B955-F1A81560E83F}"/>
            </a:ext>
          </a:extLst>
        </xdr:cNvPr>
        <xdr:cNvSpPr/>
      </xdr:nvSpPr>
      <xdr:spPr>
        <a:xfrm>
          <a:off x="22269450" y="10586357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Próxima página &gt;&gt;</a:t>
          </a:r>
        </a:p>
      </xdr:txBody>
    </xdr:sp>
    <xdr:clientData/>
  </xdr:twoCellAnchor>
  <xdr:twoCellAnchor>
    <xdr:from>
      <xdr:col>25</xdr:col>
      <xdr:colOff>122464</xdr:colOff>
      <xdr:row>24</xdr:row>
      <xdr:rowOff>408214</xdr:rowOff>
    </xdr:from>
    <xdr:to>
      <xdr:col>30</xdr:col>
      <xdr:colOff>23132</xdr:colOff>
      <xdr:row>26</xdr:row>
      <xdr:rowOff>374195</xdr:rowOff>
    </xdr:to>
    <xdr:sp macro="" textlink="">
      <xdr:nvSpPr>
        <xdr:cNvPr id="12" name="Flowchart: Alternate Process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F9F8DB0-78AF-4C31-8362-8F313D12A4F9}"/>
            </a:ext>
          </a:extLst>
        </xdr:cNvPr>
        <xdr:cNvSpPr/>
      </xdr:nvSpPr>
      <xdr:spPr>
        <a:xfrm>
          <a:off x="15430500" y="10586357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&lt;&lt; Página anterior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4969669</xdr:colOff>
      <xdr:row>18</xdr:row>
      <xdr:rowOff>285750</xdr:rowOff>
    </xdr:from>
    <xdr:to>
      <xdr:col>0</xdr:col>
      <xdr:colOff>8093869</xdr:colOff>
      <xdr:row>21</xdr:row>
      <xdr:rowOff>209550</xdr:rowOff>
    </xdr:to>
    <xdr:sp macro="" textlink="">
      <xdr:nvSpPr>
        <xdr:cNvPr id="4" name="Flowchart: Alternate Proces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432E65-EE08-49EF-B15A-353C120B29C8}"/>
            </a:ext>
          </a:extLst>
        </xdr:cNvPr>
        <xdr:cNvSpPr/>
      </xdr:nvSpPr>
      <xdr:spPr>
        <a:xfrm>
          <a:off x="4969669" y="5791200"/>
          <a:ext cx="3124200" cy="809625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Índice</a:t>
          </a:r>
        </a:p>
      </xdr:txBody>
    </xdr:sp>
    <xdr:clientData/>
  </xdr:twoCellAnchor>
  <xdr:twoCellAnchor>
    <xdr:from>
      <xdr:col>0</xdr:col>
      <xdr:colOff>1590675</xdr:colOff>
      <xdr:row>18</xdr:row>
      <xdr:rowOff>285750</xdr:rowOff>
    </xdr:from>
    <xdr:to>
      <xdr:col>0</xdr:col>
      <xdr:colOff>4552950</xdr:colOff>
      <xdr:row>21</xdr:row>
      <xdr:rowOff>209549</xdr:rowOff>
    </xdr:to>
    <xdr:sp macro="" textlink="">
      <xdr:nvSpPr>
        <xdr:cNvPr id="6" name="Flowchart: Alternate Proces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39F022-8B8C-4057-8DC8-AF032AFEC626}"/>
            </a:ext>
          </a:extLst>
        </xdr:cNvPr>
        <xdr:cNvSpPr/>
      </xdr:nvSpPr>
      <xdr:spPr>
        <a:xfrm>
          <a:off x="1590675" y="5791200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&lt;&lt; Página anterior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117475</xdr:colOff>
      <xdr:row>55</xdr:row>
      <xdr:rowOff>19050</xdr:rowOff>
    </xdr:from>
    <xdr:to>
      <xdr:col>1</xdr:col>
      <xdr:colOff>441324</xdr:colOff>
      <xdr:row>57</xdr:row>
      <xdr:rowOff>212460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75" y="19079633"/>
          <a:ext cx="916516" cy="680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0</xdr:row>
      <xdr:rowOff>95250</xdr:rowOff>
    </xdr:from>
    <xdr:to>
      <xdr:col>2</xdr:col>
      <xdr:colOff>390525</xdr:colOff>
      <xdr:row>5</xdr:row>
      <xdr:rowOff>105197</xdr:rowOff>
    </xdr:to>
    <xdr:pic>
      <xdr:nvPicPr>
        <xdr:cNvPr id="3" name="Picture 2" descr="http://www.uprm.edu/wdt/resources/portico1.g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50"/>
          <a:ext cx="1347258" cy="1279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7826375</xdr:colOff>
      <xdr:row>0</xdr:row>
      <xdr:rowOff>221269</xdr:rowOff>
    </xdr:from>
    <xdr:to>
      <xdr:col>12</xdr:col>
      <xdr:colOff>9197975</xdr:colOff>
      <xdr:row>4</xdr:row>
      <xdr:rowOff>233177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8208" y="221269"/>
          <a:ext cx="1371600" cy="1027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1555755</xdr:colOff>
      <xdr:row>59</xdr:row>
      <xdr:rowOff>211667</xdr:rowOff>
    </xdr:from>
    <xdr:to>
      <xdr:col>10</xdr:col>
      <xdr:colOff>295280</xdr:colOff>
      <xdr:row>63</xdr:row>
      <xdr:rowOff>47625</xdr:rowOff>
    </xdr:to>
    <xdr:sp macro="" textlink="">
      <xdr:nvSpPr>
        <xdr:cNvPr id="6" name="Flowchart: Alternate Proces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8542CC6-1070-4466-8179-8325DBEB116F}"/>
            </a:ext>
          </a:extLst>
        </xdr:cNvPr>
        <xdr:cNvSpPr/>
      </xdr:nvSpPr>
      <xdr:spPr>
        <a:xfrm>
          <a:off x="4519088" y="16838084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Indice</a:t>
          </a:r>
        </a:p>
      </xdr:txBody>
    </xdr:sp>
    <xdr:clientData/>
  </xdr:twoCellAnchor>
  <xdr:twoCellAnchor>
    <xdr:from>
      <xdr:col>10</xdr:col>
      <xdr:colOff>582087</xdr:colOff>
      <xdr:row>59</xdr:row>
      <xdr:rowOff>211668</xdr:rowOff>
    </xdr:from>
    <xdr:to>
      <xdr:col>12</xdr:col>
      <xdr:colOff>1988612</xdr:colOff>
      <xdr:row>63</xdr:row>
      <xdr:rowOff>47626</xdr:rowOff>
    </xdr:to>
    <xdr:sp macro="" textlink="">
      <xdr:nvSpPr>
        <xdr:cNvPr id="7" name="Flowchart: Alternate Proces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CBF2DB9-AFAD-4684-A1FE-01C5E459C737}"/>
            </a:ext>
          </a:extLst>
        </xdr:cNvPr>
        <xdr:cNvSpPr/>
      </xdr:nvSpPr>
      <xdr:spPr>
        <a:xfrm>
          <a:off x="7768170" y="16838085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Próxima página &gt;&gt;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578644</xdr:colOff>
      <xdr:row>21</xdr:row>
      <xdr:rowOff>95250</xdr:rowOff>
    </xdr:from>
    <xdr:to>
      <xdr:col>2</xdr:col>
      <xdr:colOff>2797969</xdr:colOff>
      <xdr:row>25</xdr:row>
      <xdr:rowOff>142875</xdr:rowOff>
    </xdr:to>
    <xdr:sp macro="" textlink="">
      <xdr:nvSpPr>
        <xdr:cNvPr id="3" name="Flowchart: Alternate Proces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31BBCB-A448-488A-A4A4-45AC564237BE}"/>
            </a:ext>
          </a:extLst>
        </xdr:cNvPr>
        <xdr:cNvSpPr/>
      </xdr:nvSpPr>
      <xdr:spPr>
        <a:xfrm>
          <a:off x="4674394" y="6067425"/>
          <a:ext cx="2962275" cy="809625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Índice</a:t>
          </a:r>
        </a:p>
      </xdr:txBody>
    </xdr:sp>
    <xdr:clientData/>
  </xdr:twoCellAnchor>
  <xdr:twoCellAnchor>
    <xdr:from>
      <xdr:col>2</xdr:col>
      <xdr:colOff>3133725</xdr:colOff>
      <xdr:row>21</xdr:row>
      <xdr:rowOff>95250</xdr:rowOff>
    </xdr:from>
    <xdr:to>
      <xdr:col>5</xdr:col>
      <xdr:colOff>66675</xdr:colOff>
      <xdr:row>25</xdr:row>
      <xdr:rowOff>142874</xdr:rowOff>
    </xdr:to>
    <xdr:sp macro="" textlink="">
      <xdr:nvSpPr>
        <xdr:cNvPr id="4" name="Flowchart: Alternate Proces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20DA14-D631-453C-98CD-54A92D22FF4C}"/>
            </a:ext>
          </a:extLst>
        </xdr:cNvPr>
        <xdr:cNvSpPr/>
      </xdr:nvSpPr>
      <xdr:spPr>
        <a:xfrm>
          <a:off x="7972425" y="6067425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Próxima página &gt;&gt;</a:t>
          </a:r>
        </a:p>
      </xdr:txBody>
    </xdr:sp>
    <xdr:clientData/>
  </xdr:twoCellAnchor>
  <xdr:twoCellAnchor>
    <xdr:from>
      <xdr:col>0</xdr:col>
      <xdr:colOff>1295400</xdr:colOff>
      <xdr:row>21</xdr:row>
      <xdr:rowOff>95250</xdr:rowOff>
    </xdr:from>
    <xdr:to>
      <xdr:col>1</xdr:col>
      <xdr:colOff>161925</xdr:colOff>
      <xdr:row>25</xdr:row>
      <xdr:rowOff>142874</xdr:rowOff>
    </xdr:to>
    <xdr:sp macro="" textlink="">
      <xdr:nvSpPr>
        <xdr:cNvPr id="5" name="Flowchart: Alternate Proces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0FB4E3-3B64-4BE0-8888-A8BEA7BDEA99}"/>
            </a:ext>
          </a:extLst>
        </xdr:cNvPr>
        <xdr:cNvSpPr/>
      </xdr:nvSpPr>
      <xdr:spPr>
        <a:xfrm>
          <a:off x="1295400" y="6067425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&lt;&lt; Página anterior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16669</xdr:colOff>
      <xdr:row>72</xdr:row>
      <xdr:rowOff>19050</xdr:rowOff>
    </xdr:from>
    <xdr:to>
      <xdr:col>5</xdr:col>
      <xdr:colOff>1045369</xdr:colOff>
      <xdr:row>75</xdr:row>
      <xdr:rowOff>114300</xdr:rowOff>
    </xdr:to>
    <xdr:sp macro="" textlink="">
      <xdr:nvSpPr>
        <xdr:cNvPr id="4" name="Flowchart: Alternate Proces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3931DD-0B42-4939-9408-D8EF165A99B3}"/>
            </a:ext>
          </a:extLst>
        </xdr:cNvPr>
        <xdr:cNvSpPr/>
      </xdr:nvSpPr>
      <xdr:spPr>
        <a:xfrm>
          <a:off x="5903119" y="15459075"/>
          <a:ext cx="3124200" cy="809625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Índice</a:t>
          </a:r>
        </a:p>
      </xdr:txBody>
    </xdr:sp>
    <xdr:clientData/>
  </xdr:twoCellAnchor>
  <xdr:twoCellAnchor>
    <xdr:from>
      <xdr:col>6</xdr:col>
      <xdr:colOff>333375</xdr:colOff>
      <xdr:row>72</xdr:row>
      <xdr:rowOff>19050</xdr:rowOff>
    </xdr:from>
    <xdr:to>
      <xdr:col>9</xdr:col>
      <xdr:colOff>152400</xdr:colOff>
      <xdr:row>75</xdr:row>
      <xdr:rowOff>114299</xdr:rowOff>
    </xdr:to>
    <xdr:sp macro="" textlink="">
      <xdr:nvSpPr>
        <xdr:cNvPr id="5" name="Flowchart: Alternate Proces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5EE228-6F6A-4E7B-B126-B3E7A1BE1719}"/>
            </a:ext>
          </a:extLst>
        </xdr:cNvPr>
        <xdr:cNvSpPr/>
      </xdr:nvSpPr>
      <xdr:spPr>
        <a:xfrm>
          <a:off x="9363075" y="15459075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Próxima página &gt;&gt;</a:t>
          </a:r>
        </a:p>
      </xdr:txBody>
    </xdr:sp>
    <xdr:clientData/>
  </xdr:twoCellAnchor>
  <xdr:twoCellAnchor>
    <xdr:from>
      <xdr:col>0</xdr:col>
      <xdr:colOff>2524125</xdr:colOff>
      <xdr:row>72</xdr:row>
      <xdr:rowOff>19050</xdr:rowOff>
    </xdr:from>
    <xdr:to>
      <xdr:col>2</xdr:col>
      <xdr:colOff>647700</xdr:colOff>
      <xdr:row>75</xdr:row>
      <xdr:rowOff>114299</xdr:rowOff>
    </xdr:to>
    <xdr:sp macro="" textlink="">
      <xdr:nvSpPr>
        <xdr:cNvPr id="6" name="Flowchart: Alternate Proces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6C3DB79-9492-4046-B244-B754BACAA9BA}"/>
            </a:ext>
          </a:extLst>
        </xdr:cNvPr>
        <xdr:cNvSpPr/>
      </xdr:nvSpPr>
      <xdr:spPr>
        <a:xfrm>
          <a:off x="2524125" y="15459075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&lt;&lt; Página anterior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235744</xdr:colOff>
      <xdr:row>73</xdr:row>
      <xdr:rowOff>0</xdr:rowOff>
    </xdr:from>
    <xdr:to>
      <xdr:col>8</xdr:col>
      <xdr:colOff>216694</xdr:colOff>
      <xdr:row>76</xdr:row>
      <xdr:rowOff>95250</xdr:rowOff>
    </xdr:to>
    <xdr:sp macro="" textlink="">
      <xdr:nvSpPr>
        <xdr:cNvPr id="3" name="Flowchart: Alternate Proces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DA6C9E-EE45-46AB-8DE7-4B4472BA9EF9}"/>
            </a:ext>
          </a:extLst>
        </xdr:cNvPr>
        <xdr:cNvSpPr/>
      </xdr:nvSpPr>
      <xdr:spPr>
        <a:xfrm>
          <a:off x="8217694" y="15668625"/>
          <a:ext cx="3124200" cy="809625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Índice</a:t>
          </a:r>
        </a:p>
      </xdr:txBody>
    </xdr:sp>
    <xdr:clientData/>
  </xdr:twoCellAnchor>
  <xdr:twoCellAnchor>
    <xdr:from>
      <xdr:col>8</xdr:col>
      <xdr:colOff>552450</xdr:colOff>
      <xdr:row>73</xdr:row>
      <xdr:rowOff>0</xdr:rowOff>
    </xdr:from>
    <xdr:to>
      <xdr:col>11</xdr:col>
      <xdr:colOff>371475</xdr:colOff>
      <xdr:row>76</xdr:row>
      <xdr:rowOff>95249</xdr:rowOff>
    </xdr:to>
    <xdr:sp macro="" textlink="">
      <xdr:nvSpPr>
        <xdr:cNvPr id="5" name="Flowchart: Alternate Proces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BD4B1E-B50F-491B-A6EF-F286083519FD}"/>
            </a:ext>
          </a:extLst>
        </xdr:cNvPr>
        <xdr:cNvSpPr/>
      </xdr:nvSpPr>
      <xdr:spPr>
        <a:xfrm>
          <a:off x="11677650" y="15668625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Próxima página &gt;&gt;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4</xdr:col>
      <xdr:colOff>866775</xdr:colOff>
      <xdr:row>76</xdr:row>
      <xdr:rowOff>95249</xdr:rowOff>
    </xdr:to>
    <xdr:sp macro="" textlink="">
      <xdr:nvSpPr>
        <xdr:cNvPr id="6" name="Flowchart: Alternate Proces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F4C140-6CB9-4B0A-BDDD-D2CFA11487F6}"/>
            </a:ext>
          </a:extLst>
        </xdr:cNvPr>
        <xdr:cNvSpPr/>
      </xdr:nvSpPr>
      <xdr:spPr>
        <a:xfrm>
          <a:off x="4838700" y="15668625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&lt;&lt; Página anterior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330994</xdr:colOff>
      <xdr:row>72</xdr:row>
      <xdr:rowOff>158750</xdr:rowOff>
    </xdr:from>
    <xdr:to>
      <xdr:col>7</xdr:col>
      <xdr:colOff>311944</xdr:colOff>
      <xdr:row>75</xdr:row>
      <xdr:rowOff>238125</xdr:rowOff>
    </xdr:to>
    <xdr:sp macro="" textlink="">
      <xdr:nvSpPr>
        <xdr:cNvPr id="4" name="Flowchart: Alternate Proces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A4BB6A-7C08-43C5-969F-CC5832332E08}"/>
            </a:ext>
          </a:extLst>
        </xdr:cNvPr>
        <xdr:cNvSpPr/>
      </xdr:nvSpPr>
      <xdr:spPr>
        <a:xfrm>
          <a:off x="7390077" y="15896167"/>
          <a:ext cx="3124200" cy="809625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Índice</a:t>
          </a:r>
        </a:p>
      </xdr:txBody>
    </xdr:sp>
    <xdr:clientData/>
  </xdr:twoCellAnchor>
  <xdr:twoCellAnchor>
    <xdr:from>
      <xdr:col>7</xdr:col>
      <xdr:colOff>647700</xdr:colOff>
      <xdr:row>72</xdr:row>
      <xdr:rowOff>158750</xdr:rowOff>
    </xdr:from>
    <xdr:to>
      <xdr:col>10</xdr:col>
      <xdr:colOff>466725</xdr:colOff>
      <xdr:row>75</xdr:row>
      <xdr:rowOff>238124</xdr:rowOff>
    </xdr:to>
    <xdr:sp macro="" textlink="">
      <xdr:nvSpPr>
        <xdr:cNvPr id="5" name="Flowchart: Alternate Proces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3F4D55-9969-4B41-AF1E-7D1EB2BB3B8E}"/>
            </a:ext>
          </a:extLst>
        </xdr:cNvPr>
        <xdr:cNvSpPr/>
      </xdr:nvSpPr>
      <xdr:spPr>
        <a:xfrm>
          <a:off x="10850033" y="15896167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Próxima página &gt;&gt;</a:t>
          </a:r>
        </a:p>
      </xdr:txBody>
    </xdr:sp>
    <xdr:clientData/>
  </xdr:twoCellAnchor>
  <xdr:twoCellAnchor>
    <xdr:from>
      <xdr:col>1</xdr:col>
      <xdr:colOff>222250</xdr:colOff>
      <xdr:row>72</xdr:row>
      <xdr:rowOff>158750</xdr:rowOff>
    </xdr:from>
    <xdr:to>
      <xdr:col>3</xdr:col>
      <xdr:colOff>962025</xdr:colOff>
      <xdr:row>75</xdr:row>
      <xdr:rowOff>238124</xdr:rowOff>
    </xdr:to>
    <xdr:sp macro="" textlink="">
      <xdr:nvSpPr>
        <xdr:cNvPr id="6" name="Flowchart: Alternate Proces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32F53C4-FCD3-43F8-BE10-33DECDB52AD4}"/>
            </a:ext>
          </a:extLst>
        </xdr:cNvPr>
        <xdr:cNvSpPr/>
      </xdr:nvSpPr>
      <xdr:spPr>
        <a:xfrm>
          <a:off x="4011083" y="15896167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&lt;&lt; Página anterior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3464719</xdr:colOff>
      <xdr:row>64</xdr:row>
      <xdr:rowOff>152400</xdr:rowOff>
    </xdr:from>
    <xdr:to>
      <xdr:col>1</xdr:col>
      <xdr:colOff>1302544</xdr:colOff>
      <xdr:row>68</xdr:row>
      <xdr:rowOff>9525</xdr:rowOff>
    </xdr:to>
    <xdr:sp macro="" textlink="">
      <xdr:nvSpPr>
        <xdr:cNvPr id="4" name="Flowchart: Alternate Proces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2CC518-5653-4A79-B25E-1DEB573D513C}"/>
            </a:ext>
          </a:extLst>
        </xdr:cNvPr>
        <xdr:cNvSpPr/>
      </xdr:nvSpPr>
      <xdr:spPr>
        <a:xfrm>
          <a:off x="3464719" y="15963900"/>
          <a:ext cx="3124200" cy="809625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Índice</a:t>
          </a:r>
        </a:p>
      </xdr:txBody>
    </xdr:sp>
    <xdr:clientData/>
  </xdr:twoCellAnchor>
  <xdr:twoCellAnchor>
    <xdr:from>
      <xdr:col>2</xdr:col>
      <xdr:colOff>85725</xdr:colOff>
      <xdr:row>64</xdr:row>
      <xdr:rowOff>152400</xdr:rowOff>
    </xdr:from>
    <xdr:to>
      <xdr:col>3</xdr:col>
      <xdr:colOff>1495425</xdr:colOff>
      <xdr:row>68</xdr:row>
      <xdr:rowOff>9524</xdr:rowOff>
    </xdr:to>
    <xdr:sp macro="" textlink="">
      <xdr:nvSpPr>
        <xdr:cNvPr id="5" name="Flowchart: Alternate Proces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63C735-6BB5-4380-9E42-3EEED6130F43}"/>
            </a:ext>
          </a:extLst>
        </xdr:cNvPr>
        <xdr:cNvSpPr/>
      </xdr:nvSpPr>
      <xdr:spPr>
        <a:xfrm>
          <a:off x="6924675" y="15963900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Próxima página &gt;&gt;</a:t>
          </a:r>
        </a:p>
      </xdr:txBody>
    </xdr:sp>
    <xdr:clientData/>
  </xdr:twoCellAnchor>
  <xdr:twoCellAnchor>
    <xdr:from>
      <xdr:col>0</xdr:col>
      <xdr:colOff>85725</xdr:colOff>
      <xdr:row>64</xdr:row>
      <xdr:rowOff>152400</xdr:rowOff>
    </xdr:from>
    <xdr:to>
      <xdr:col>0</xdr:col>
      <xdr:colOff>3048000</xdr:colOff>
      <xdr:row>68</xdr:row>
      <xdr:rowOff>9524</xdr:rowOff>
    </xdr:to>
    <xdr:sp macro="" textlink="">
      <xdr:nvSpPr>
        <xdr:cNvPr id="6" name="Flowchart: Alternate Proces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C0CC64-7B9E-4D49-AC7E-A502CAE957FE}"/>
            </a:ext>
          </a:extLst>
        </xdr:cNvPr>
        <xdr:cNvSpPr/>
      </xdr:nvSpPr>
      <xdr:spPr>
        <a:xfrm>
          <a:off x="85725" y="15963900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&lt;&lt; Página anterior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673894</xdr:colOff>
      <xdr:row>77</xdr:row>
      <xdr:rowOff>209550</xdr:rowOff>
    </xdr:from>
    <xdr:to>
      <xdr:col>4</xdr:col>
      <xdr:colOff>1245394</xdr:colOff>
      <xdr:row>81</xdr:row>
      <xdr:rowOff>66675</xdr:rowOff>
    </xdr:to>
    <xdr:sp macro="" textlink="">
      <xdr:nvSpPr>
        <xdr:cNvPr id="4" name="Flowchart: Alternate Proces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315907-3267-452A-B45F-2A802B98B6B6}"/>
            </a:ext>
          </a:extLst>
        </xdr:cNvPr>
        <xdr:cNvSpPr/>
      </xdr:nvSpPr>
      <xdr:spPr>
        <a:xfrm>
          <a:off x="5036344" y="19450050"/>
          <a:ext cx="3124200" cy="809625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Índice</a:t>
          </a:r>
        </a:p>
      </xdr:txBody>
    </xdr:sp>
    <xdr:clientData/>
  </xdr:twoCellAnchor>
  <xdr:twoCellAnchor>
    <xdr:from>
      <xdr:col>4</xdr:col>
      <xdr:colOff>1581150</xdr:colOff>
      <xdr:row>77</xdr:row>
      <xdr:rowOff>209550</xdr:rowOff>
    </xdr:from>
    <xdr:to>
      <xdr:col>6</xdr:col>
      <xdr:colOff>695325</xdr:colOff>
      <xdr:row>81</xdr:row>
      <xdr:rowOff>66674</xdr:rowOff>
    </xdr:to>
    <xdr:sp macro="" textlink="">
      <xdr:nvSpPr>
        <xdr:cNvPr id="5" name="Flowchart: Alternate Proces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9F8AEA-E4D0-4A54-B2D2-A89D43C91F45}"/>
            </a:ext>
          </a:extLst>
        </xdr:cNvPr>
        <xdr:cNvSpPr/>
      </xdr:nvSpPr>
      <xdr:spPr>
        <a:xfrm>
          <a:off x="8496300" y="19450050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Próxima página &gt;&gt;</a:t>
          </a:r>
        </a:p>
      </xdr:txBody>
    </xdr:sp>
    <xdr:clientData/>
  </xdr:twoCellAnchor>
  <xdr:twoCellAnchor>
    <xdr:from>
      <xdr:col>0</xdr:col>
      <xdr:colOff>1657350</xdr:colOff>
      <xdr:row>77</xdr:row>
      <xdr:rowOff>209550</xdr:rowOff>
    </xdr:from>
    <xdr:to>
      <xdr:col>2</xdr:col>
      <xdr:colOff>257175</xdr:colOff>
      <xdr:row>81</xdr:row>
      <xdr:rowOff>66674</xdr:rowOff>
    </xdr:to>
    <xdr:sp macro="" textlink="">
      <xdr:nvSpPr>
        <xdr:cNvPr id="6" name="Flowchart: Alternate Proces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E83185-B069-4716-A63A-828F88E10E3E}"/>
            </a:ext>
          </a:extLst>
        </xdr:cNvPr>
        <xdr:cNvSpPr/>
      </xdr:nvSpPr>
      <xdr:spPr>
        <a:xfrm>
          <a:off x="1657350" y="19450050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&lt;&lt; Página anterior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3436144</xdr:colOff>
      <xdr:row>107</xdr:row>
      <xdr:rowOff>19050</xdr:rowOff>
    </xdr:from>
    <xdr:to>
      <xdr:col>2</xdr:col>
      <xdr:colOff>207169</xdr:colOff>
      <xdr:row>110</xdr:row>
      <xdr:rowOff>114300</xdr:rowOff>
    </xdr:to>
    <xdr:sp macro="" textlink="">
      <xdr:nvSpPr>
        <xdr:cNvPr id="4" name="Flowchart: Alternate Proces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8A34E-FDB6-4A5D-BE56-FAD19C5497A4}"/>
            </a:ext>
          </a:extLst>
        </xdr:cNvPr>
        <xdr:cNvSpPr/>
      </xdr:nvSpPr>
      <xdr:spPr>
        <a:xfrm>
          <a:off x="3436144" y="26079450"/>
          <a:ext cx="3124200" cy="809625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Índice</a:t>
          </a:r>
        </a:p>
      </xdr:txBody>
    </xdr:sp>
    <xdr:clientData/>
  </xdr:twoCellAnchor>
  <xdr:twoCellAnchor>
    <xdr:from>
      <xdr:col>2</xdr:col>
      <xdr:colOff>542925</xdr:colOff>
      <xdr:row>107</xdr:row>
      <xdr:rowOff>19050</xdr:rowOff>
    </xdr:from>
    <xdr:to>
      <xdr:col>5</xdr:col>
      <xdr:colOff>38100</xdr:colOff>
      <xdr:row>110</xdr:row>
      <xdr:rowOff>114299</xdr:rowOff>
    </xdr:to>
    <xdr:sp macro="" textlink="">
      <xdr:nvSpPr>
        <xdr:cNvPr id="5" name="Flowchart: Alternate Proces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C1212-031F-42E8-B50D-92F3C04903E5}"/>
            </a:ext>
          </a:extLst>
        </xdr:cNvPr>
        <xdr:cNvSpPr/>
      </xdr:nvSpPr>
      <xdr:spPr>
        <a:xfrm>
          <a:off x="6896100" y="26079450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Próxima página &gt;&gt;</a:t>
          </a:r>
        </a:p>
      </xdr:txBody>
    </xdr:sp>
    <xdr:clientData/>
  </xdr:twoCellAnchor>
  <xdr:twoCellAnchor>
    <xdr:from>
      <xdr:col>0</xdr:col>
      <xdr:colOff>57150</xdr:colOff>
      <xdr:row>107</xdr:row>
      <xdr:rowOff>19050</xdr:rowOff>
    </xdr:from>
    <xdr:to>
      <xdr:col>0</xdr:col>
      <xdr:colOff>3019425</xdr:colOff>
      <xdr:row>110</xdr:row>
      <xdr:rowOff>114299</xdr:rowOff>
    </xdr:to>
    <xdr:sp macro="" textlink="">
      <xdr:nvSpPr>
        <xdr:cNvPr id="6" name="Flowchart: Alternate Proces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D6014B6-21C9-4E68-96C4-3A063EEBCE31}"/>
            </a:ext>
          </a:extLst>
        </xdr:cNvPr>
        <xdr:cNvSpPr/>
      </xdr:nvSpPr>
      <xdr:spPr>
        <a:xfrm>
          <a:off x="57150" y="26079450"/>
          <a:ext cx="2962275" cy="809624"/>
        </a:xfrm>
        <a:prstGeom prst="flowChartAlternateProcess">
          <a:avLst/>
        </a:prstGeom>
        <a:solidFill>
          <a:srgbClr val="0066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R" sz="2000">
              <a:solidFill>
                <a:schemeClr val="bg1"/>
              </a:solidFill>
              <a:latin typeface="Berlin Sans FB Demi" panose="020E0802020502020306" pitchFamily="34" charset="0"/>
            </a:rPr>
            <a:t>&lt;&lt; Página anterior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mercadeoagricolapr.com/wp-content/uploads/2019/11/Farm-Finance-Scorecard-Spanish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BF961-F418-42DB-B7DE-1E4958064912}">
  <sheetPr>
    <tabColor rgb="FFC6C6C6"/>
  </sheetPr>
  <dimension ref="Z12"/>
  <sheetViews>
    <sheetView tabSelected="1" zoomScaleNormal="100" workbookViewId="0"/>
  </sheetViews>
  <sheetFormatPr defaultRowHeight="15" x14ac:dyDescent="0.25"/>
  <cols>
    <col min="1" max="16384" width="9.140625" style="125"/>
  </cols>
  <sheetData>
    <row r="12" spans="26:26" x14ac:dyDescent="0.25">
      <c r="Z12" s="124"/>
    </row>
  </sheetData>
  <printOptions horizontalCentered="1" verticalCentered="1"/>
  <pageMargins left="0.7" right="0.7" top="0.75" bottom="0.75" header="0.3" footer="0.3"/>
  <pageSetup scale="4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600"/>
  </sheetPr>
  <dimension ref="A1:N13"/>
  <sheetViews>
    <sheetView zoomScale="140" zoomScaleNormal="140" workbookViewId="0"/>
  </sheetViews>
  <sheetFormatPr defaultColWidth="9.140625" defaultRowHeight="18.75" x14ac:dyDescent="0.25"/>
  <cols>
    <col min="1" max="1" width="36.42578125" style="108" customWidth="1"/>
    <col min="2" max="2" width="14.85546875" style="131" customWidth="1"/>
    <col min="3" max="3" width="5.7109375" style="131" customWidth="1"/>
    <col min="4" max="4" width="16.42578125" style="131" customWidth="1"/>
    <col min="5" max="5" width="5.7109375" style="131" customWidth="1"/>
    <col min="6" max="6" width="22.140625" style="131" bestFit="1" customWidth="1"/>
    <col min="7" max="7" width="5.7109375" style="131" customWidth="1"/>
    <col min="8" max="16384" width="9.140625" style="108"/>
  </cols>
  <sheetData>
    <row r="1" spans="1:14" x14ac:dyDescent="0.25">
      <c r="B1" s="130">
        <f>IFERROR('Info. General Empresa'!$C$18," ")</f>
        <v>0</v>
      </c>
      <c r="C1" s="130"/>
      <c r="D1" s="130">
        <f>IFERROR('Info. General Empresa'!$C$19," ")</f>
        <v>0</v>
      </c>
      <c r="E1" s="131" t="s">
        <v>199</v>
      </c>
      <c r="F1" s="130">
        <f>IFERROR('Info. General Empresa'!$C$20," ")</f>
        <v>0</v>
      </c>
      <c r="G1" s="131" t="s">
        <v>199</v>
      </c>
    </row>
    <row r="2" spans="1:14" ht="20.25" x14ac:dyDescent="0.25">
      <c r="A2" s="191" t="s">
        <v>73</v>
      </c>
    </row>
    <row r="3" spans="1:14" ht="38.25" customHeight="1" x14ac:dyDescent="0.25">
      <c r="A3" s="108" t="s">
        <v>74</v>
      </c>
      <c r="B3" s="192" t="str">
        <f>IFERROR('Estado de Situación Financiera'!B27/'Estado de Situación Financiera'!F27,"-")</f>
        <v>-</v>
      </c>
      <c r="C3" s="193"/>
      <c r="D3" s="192" t="str">
        <f>IFERROR('Estado de Situación Financiera'!C27/'Estado de Situación Financiera'!G27,"-")</f>
        <v>-</v>
      </c>
      <c r="E3" s="184" t="str">
        <f>IFERROR(D3-B3," ")</f>
        <v xml:space="preserve"> </v>
      </c>
      <c r="F3" s="192" t="str">
        <f>IFERROR('Estado de Situación Financiera'!D27/'Estado de Situación Financiera'!H27,"-")</f>
        <v>-</v>
      </c>
      <c r="G3" s="194" t="str">
        <f>IFERROR(F3-D3," ")</f>
        <v xml:space="preserve"> </v>
      </c>
      <c r="N3" s="195"/>
    </row>
    <row r="4" spans="1:14" ht="37.5" customHeight="1" x14ac:dyDescent="0.25">
      <c r="A4" s="108" t="s">
        <v>75</v>
      </c>
      <c r="B4" s="183">
        <f>'Estado de Situación Financiera'!B27-'Estado de Situación Financiera'!F27</f>
        <v>0</v>
      </c>
      <c r="C4" s="183"/>
      <c r="D4" s="183">
        <f>'Estado de Situación Financiera'!C27-'Estado de Situación Financiera'!G27</f>
        <v>0</v>
      </c>
      <c r="E4" s="194">
        <f>IFERROR(D4-B4," ")</f>
        <v>0</v>
      </c>
      <c r="F4" s="183">
        <f>'Estado de Situación Financiera'!D27-'Estado de Situación Financiera'!H27</f>
        <v>0</v>
      </c>
      <c r="G4" s="194">
        <f>IFERROR(F4-D4," ")</f>
        <v>0</v>
      </c>
    </row>
    <row r="5" spans="1:14" ht="38.25" customHeight="1" x14ac:dyDescent="0.25">
      <c r="A5" s="108" t="s">
        <v>76</v>
      </c>
      <c r="B5" s="187" t="str">
        <f>IFERROR(B4/'Hoja de Ingresos y Gastos'!B22,"-")</f>
        <v>-</v>
      </c>
      <c r="C5" s="187"/>
      <c r="D5" s="187" t="str">
        <f>IFERROR(D4/'Hoja de Ingresos y Gastos'!C22,"-")</f>
        <v>-</v>
      </c>
      <c r="E5" s="184" t="str">
        <f>IFERROR(D5-B5," ")</f>
        <v xml:space="preserve"> </v>
      </c>
      <c r="F5" s="187" t="str">
        <f>IFERROR(F4/'Hoja de Ingresos y Gastos'!D22,"-")</f>
        <v>-</v>
      </c>
      <c r="G5" s="194" t="str">
        <f>IFERROR(F5-D5," ")</f>
        <v xml:space="preserve"> </v>
      </c>
    </row>
    <row r="6" spans="1:14" ht="23.25" x14ac:dyDescent="0.25">
      <c r="E6" s="196"/>
      <c r="G6" s="196"/>
    </row>
    <row r="7" spans="1:14" ht="23.25" x14ac:dyDescent="0.25">
      <c r="A7" s="182" t="s">
        <v>77</v>
      </c>
      <c r="E7" s="196"/>
      <c r="G7" s="196"/>
    </row>
    <row r="8" spans="1:14" ht="37.5" customHeight="1" x14ac:dyDescent="0.25">
      <c r="A8" s="108" t="s">
        <v>78</v>
      </c>
      <c r="B8" s="187" t="str">
        <f>IFERROR('Estado de Situación Financiera'!F73/'Estado de Situación Financiera'!B73,"-")</f>
        <v>-</v>
      </c>
      <c r="C8" s="187"/>
      <c r="D8" s="187" t="str">
        <f>IFERROR('Estado de Situación Financiera'!G73/'Estado de Situación Financiera'!C73,"-")</f>
        <v>-</v>
      </c>
      <c r="E8" s="188" t="str">
        <f>IFERROR(D8-B8," ")</f>
        <v xml:space="preserve"> </v>
      </c>
      <c r="F8" s="187" t="str">
        <f>IFERROR('Estado de Situación Financiera'!H73/'Estado de Situación Financiera'!D73,"-")</f>
        <v>-</v>
      </c>
      <c r="G8" s="188" t="str">
        <f>IFERROR(F8-D8," ")</f>
        <v xml:space="preserve"> </v>
      </c>
    </row>
    <row r="9" spans="1:14" ht="38.25" customHeight="1" x14ac:dyDescent="0.25">
      <c r="A9" s="108" t="s">
        <v>79</v>
      </c>
      <c r="B9" s="197" t="str">
        <f>IFERROR('Estado de Situación Financiera'!F75:F75/'Estado de Situación Financiera'!B73,"-")</f>
        <v>-</v>
      </c>
      <c r="C9" s="187"/>
      <c r="D9" s="197" t="str">
        <f>IFERROR('Estado de Situación Financiera'!G75:G75/'Estado de Situación Financiera'!C73,"-")</f>
        <v>-</v>
      </c>
      <c r="E9" s="184" t="str">
        <f>IFERROR(D9-B9," ")</f>
        <v xml:space="preserve"> </v>
      </c>
      <c r="F9" s="197" t="str">
        <f>IFERROR('Estado de Situación Financiera'!H75:H75/'Estado de Situación Financiera'!D73,"-")</f>
        <v>-</v>
      </c>
      <c r="G9" s="184" t="str">
        <f>IFERROR(F9-D9," ")</f>
        <v xml:space="preserve"> </v>
      </c>
    </row>
    <row r="10" spans="1:14" ht="37.5" customHeight="1" x14ac:dyDescent="0.25">
      <c r="A10" s="108" t="s">
        <v>80</v>
      </c>
      <c r="B10" s="198" t="str">
        <f>IFERROR('Estado de Situación Financiera'!F73/'Estado de Situación Financiera'!F75:F75,"-")</f>
        <v>-</v>
      </c>
      <c r="C10" s="198"/>
      <c r="D10" s="198" t="str">
        <f>IFERROR('Estado de Situación Financiera'!G73/'Estado de Situación Financiera'!G75:G75,"-")</f>
        <v>-</v>
      </c>
      <c r="E10" s="188" t="str">
        <f>IFERROR(D10-B10," ")</f>
        <v xml:space="preserve"> </v>
      </c>
      <c r="F10" s="198" t="str">
        <f>IFERROR('Estado de Situación Financiera'!H73/'Estado de Situación Financiera'!H75:H75,"-")</f>
        <v>-</v>
      </c>
      <c r="G10" s="188" t="str">
        <f>IFERROR(F10-D10," ")</f>
        <v xml:space="preserve"> </v>
      </c>
    </row>
    <row r="12" spans="1:14" x14ac:dyDescent="0.25">
      <c r="A12" s="132" t="s">
        <v>116</v>
      </c>
    </row>
    <row r="13" spans="1:14" x14ac:dyDescent="0.25">
      <c r="A13" s="132" t="s">
        <v>112</v>
      </c>
    </row>
  </sheetData>
  <sheetProtection sheet="1" formatCells="0" formatColumns="0" formatRows="0" insertColumns="0" insertRows="0" insertHyperlinks="0" deleteColumns="0" deleteRows="0" sort="0" autoFilter="0" pivotTables="0"/>
  <conditionalFormatting sqref="B3">
    <cfRule type="cellIs" priority="73" stopIfTrue="1" operator="equal">
      <formula>"-"</formula>
    </cfRule>
    <cfRule type="cellIs" dxfId="118" priority="77" operator="lessThan">
      <formula>1.3</formula>
    </cfRule>
    <cfRule type="cellIs" dxfId="117" priority="78" operator="lessThan">
      <formula>2</formula>
    </cfRule>
    <cfRule type="cellIs" dxfId="116" priority="79" operator="greaterThanOrEqual">
      <formula>2</formula>
    </cfRule>
  </conditionalFormatting>
  <conditionalFormatting sqref="D3">
    <cfRule type="cellIs" priority="69" stopIfTrue="1" operator="equal">
      <formula>"-"</formula>
    </cfRule>
    <cfRule type="cellIs" dxfId="115" priority="70" operator="lessThan">
      <formula>1.3</formula>
    </cfRule>
    <cfRule type="cellIs" dxfId="114" priority="71" operator="lessThan">
      <formula>2</formula>
    </cfRule>
    <cfRule type="cellIs" dxfId="113" priority="72" operator="greaterThanOrEqual">
      <formula>2</formula>
    </cfRule>
  </conditionalFormatting>
  <conditionalFormatting sqref="F3">
    <cfRule type="cellIs" priority="65" stopIfTrue="1" operator="equal">
      <formula>"-"</formula>
    </cfRule>
    <cfRule type="cellIs" dxfId="112" priority="66" operator="lessThan">
      <formula>1.3</formula>
    </cfRule>
    <cfRule type="cellIs" dxfId="111" priority="67" operator="lessThan">
      <formula>2</formula>
    </cfRule>
    <cfRule type="cellIs" dxfId="110" priority="68" operator="greaterThanOrEqual">
      <formula>2</formula>
    </cfRule>
  </conditionalFormatting>
  <conditionalFormatting sqref="D5">
    <cfRule type="cellIs" priority="57" stopIfTrue="1" operator="equal">
      <formula>"-"</formula>
    </cfRule>
    <cfRule type="cellIs" dxfId="109" priority="58" operator="lessThan">
      <formula>10%</formula>
    </cfRule>
    <cfRule type="cellIs" dxfId="108" priority="59" operator="lessThan">
      <formula>30%</formula>
    </cfRule>
    <cfRule type="cellIs" dxfId="107" priority="60" operator="greaterThanOrEqual">
      <formula>30%</formula>
    </cfRule>
  </conditionalFormatting>
  <conditionalFormatting sqref="F5">
    <cfRule type="cellIs" priority="53" stopIfTrue="1" operator="equal">
      <formula>"-"</formula>
    </cfRule>
    <cfRule type="cellIs" dxfId="106" priority="54" operator="lessThan">
      <formula>10%</formula>
    </cfRule>
    <cfRule type="cellIs" dxfId="105" priority="55" operator="lessThan">
      <formula>30%</formula>
    </cfRule>
    <cfRule type="cellIs" dxfId="104" priority="56" operator="greaterThanOrEqual">
      <formula>30%</formula>
    </cfRule>
  </conditionalFormatting>
  <conditionalFormatting sqref="B8">
    <cfRule type="cellIs" priority="49" stopIfTrue="1" operator="equal">
      <formula>"-"</formula>
    </cfRule>
    <cfRule type="cellIs" dxfId="103" priority="50" operator="greaterThan">
      <formula>60%</formula>
    </cfRule>
    <cfRule type="cellIs" dxfId="102" priority="51" operator="greaterThan">
      <formula>30%</formula>
    </cfRule>
    <cfRule type="cellIs" dxfId="101" priority="52" operator="lessThanOrEqual">
      <formula>30%</formula>
    </cfRule>
  </conditionalFormatting>
  <conditionalFormatting sqref="D8">
    <cfRule type="cellIs" priority="45" stopIfTrue="1" operator="equal">
      <formula>"-"</formula>
    </cfRule>
    <cfRule type="cellIs" dxfId="100" priority="46" operator="greaterThan">
      <formula>60%</formula>
    </cfRule>
    <cfRule type="cellIs" dxfId="99" priority="47" operator="greaterThan">
      <formula>30%</formula>
    </cfRule>
    <cfRule type="cellIs" dxfId="98" priority="48" operator="lessThanOrEqual">
      <formula>30%</formula>
    </cfRule>
  </conditionalFormatting>
  <conditionalFormatting sqref="F8">
    <cfRule type="cellIs" priority="41" stopIfTrue="1" operator="equal">
      <formula>"-"</formula>
    </cfRule>
    <cfRule type="cellIs" dxfId="97" priority="42" operator="greaterThan">
      <formula>60%</formula>
    </cfRule>
    <cfRule type="cellIs" dxfId="96" priority="43" operator="greaterThan">
      <formula>30%</formula>
    </cfRule>
    <cfRule type="cellIs" dxfId="95" priority="44" operator="lessThanOrEqual">
      <formula>30%</formula>
    </cfRule>
  </conditionalFormatting>
  <conditionalFormatting sqref="B10">
    <cfRule type="cellIs" priority="25" stopIfTrue="1" operator="equal">
      <formula>"-"</formula>
    </cfRule>
    <cfRule type="cellIs" dxfId="94" priority="26" operator="greaterThan">
      <formula>1.5</formula>
    </cfRule>
    <cfRule type="cellIs" dxfId="93" priority="27" operator="greaterThan">
      <formula>0.43</formula>
    </cfRule>
    <cfRule type="cellIs" dxfId="92" priority="28" operator="lessThanOrEqual">
      <formula>0.43</formula>
    </cfRule>
  </conditionalFormatting>
  <conditionalFormatting sqref="D10">
    <cfRule type="cellIs" priority="21" stopIfTrue="1" operator="equal">
      <formula>"-"</formula>
    </cfRule>
    <cfRule type="cellIs" dxfId="91" priority="22" operator="greaterThan">
      <formula>1.5</formula>
    </cfRule>
    <cfRule type="cellIs" dxfId="90" priority="23" operator="greaterThan">
      <formula>0.43</formula>
    </cfRule>
    <cfRule type="cellIs" dxfId="89" priority="24" operator="lessThanOrEqual">
      <formula>0.43</formula>
    </cfRule>
  </conditionalFormatting>
  <conditionalFormatting sqref="F10">
    <cfRule type="cellIs" priority="17" stopIfTrue="1" operator="equal">
      <formula>"-"</formula>
    </cfRule>
    <cfRule type="cellIs" dxfId="88" priority="18" operator="greaterThan">
      <formula>1.5</formula>
    </cfRule>
    <cfRule type="cellIs" dxfId="87" priority="19" operator="greaterThan">
      <formula>0.43</formula>
    </cfRule>
    <cfRule type="cellIs" dxfId="86" priority="20" operator="lessThanOrEqual">
      <formula>0.43</formula>
    </cfRule>
  </conditionalFormatting>
  <conditionalFormatting sqref="B5">
    <cfRule type="cellIs" priority="13" stopIfTrue="1" operator="equal">
      <formula>"-"</formula>
    </cfRule>
    <cfRule type="cellIs" dxfId="85" priority="14" operator="lessThan">
      <formula>10%</formula>
    </cfRule>
    <cfRule type="cellIs" dxfId="84" priority="15" operator="lessThan">
      <formula>30%</formula>
    </cfRule>
    <cfRule type="cellIs" dxfId="83" priority="16" operator="greaterThanOrEqual">
      <formula>30%</formula>
    </cfRule>
  </conditionalFormatting>
  <conditionalFormatting sqref="B9">
    <cfRule type="cellIs" priority="9" stopIfTrue="1" operator="equal">
      <formula>"-"</formula>
    </cfRule>
    <cfRule type="cellIs" dxfId="82" priority="10" operator="lessThan">
      <formula>40%</formula>
    </cfRule>
    <cfRule type="cellIs" dxfId="81" priority="11" operator="lessThan">
      <formula>70%</formula>
    </cfRule>
    <cfRule type="cellIs" dxfId="80" priority="12" operator="greaterThanOrEqual">
      <formula>70%</formula>
    </cfRule>
  </conditionalFormatting>
  <conditionalFormatting sqref="D9">
    <cfRule type="cellIs" priority="5" stopIfTrue="1" operator="equal">
      <formula>"-"</formula>
    </cfRule>
    <cfRule type="cellIs" dxfId="79" priority="6" operator="lessThan">
      <formula>40%</formula>
    </cfRule>
    <cfRule type="cellIs" dxfId="78" priority="7" operator="lessThan">
      <formula>70%</formula>
    </cfRule>
    <cfRule type="cellIs" dxfId="77" priority="8" operator="greaterThanOrEqual">
      <formula>70%</formula>
    </cfRule>
  </conditionalFormatting>
  <conditionalFormatting sqref="F9">
    <cfRule type="cellIs" priority="1" stopIfTrue="1" operator="equal">
      <formula>"-"</formula>
    </cfRule>
    <cfRule type="cellIs" dxfId="76" priority="2" operator="lessThan">
      <formula>40%</formula>
    </cfRule>
    <cfRule type="cellIs" dxfId="75" priority="3" operator="lessThan">
      <formula>70%</formula>
    </cfRule>
    <cfRule type="cellIs" dxfId="74" priority="4" operator="greaterThanOrEqual">
      <formula>70%</formula>
    </cfRule>
  </conditionalFormatting>
  <printOptions horizontalCentered="1" verticalCentered="1"/>
  <pageMargins left="0.7" right="0.7" top="0.75" bottom="0.75" header="0.3" footer="0.3"/>
  <pageSetup scale="6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</sheetPr>
  <dimension ref="A1:L20"/>
  <sheetViews>
    <sheetView zoomScale="110" zoomScaleNormal="110" workbookViewId="0">
      <selection sqref="A1:N20"/>
    </sheetView>
  </sheetViews>
  <sheetFormatPr defaultColWidth="9.140625" defaultRowHeight="18.75" x14ac:dyDescent="0.25"/>
  <cols>
    <col min="1" max="1" width="48.85546875" style="108" bestFit="1" customWidth="1"/>
    <col min="2" max="2" width="18.5703125" style="131" customWidth="1"/>
    <col min="3" max="3" width="5.7109375" style="131" customWidth="1"/>
    <col min="4" max="4" width="16.42578125" style="131" customWidth="1"/>
    <col min="5" max="5" width="5.7109375" style="131" customWidth="1"/>
    <col min="6" max="6" width="22.140625" style="131" bestFit="1" customWidth="1"/>
    <col min="7" max="7" width="5.7109375" style="108" customWidth="1"/>
    <col min="8" max="16384" width="9.140625" style="108"/>
  </cols>
  <sheetData>
    <row r="1" spans="1:12" ht="27" customHeight="1" x14ac:dyDescent="0.25">
      <c r="B1" s="130">
        <f>IFERROR('Info. General Empresa'!$C$18," ")</f>
        <v>0</v>
      </c>
      <c r="C1" s="130"/>
      <c r="D1" s="130">
        <f>IFERROR('Info. General Empresa'!$C$19," ")</f>
        <v>0</v>
      </c>
      <c r="E1" s="131" t="s">
        <v>199</v>
      </c>
      <c r="F1" s="130">
        <f>IFERROR('Info. General Empresa'!$C$20," ")</f>
        <v>0</v>
      </c>
      <c r="G1" s="131" t="s">
        <v>199</v>
      </c>
      <c r="L1" s="130"/>
    </row>
    <row r="2" spans="1:12" ht="27" customHeight="1" x14ac:dyDescent="0.25">
      <c r="A2" s="182" t="s">
        <v>88</v>
      </c>
    </row>
    <row r="3" spans="1:12" ht="27" customHeight="1" x14ac:dyDescent="0.25">
      <c r="A3" s="108" t="s">
        <v>86</v>
      </c>
      <c r="B3" s="183">
        <f>(SUM('Hoja de Ingresos y Gastos'!B9:B10))-SUM('Hoja de Ingresos y Gastos'!B25:B26)-SUM('Hoja de Ingresos y Gastos'!B28:B43)-'Hoja de Ingresos y Gastos'!B48-SUM('Hoja de Ingresos y Gastos'!B12:B13)</f>
        <v>0</v>
      </c>
      <c r="C3" s="183"/>
      <c r="D3" s="183">
        <f>(SUM('Hoja de Ingresos y Gastos'!C9:C10))-SUM('Hoja de Ingresos y Gastos'!C25:C26)-SUM('Hoja de Ingresos y Gastos'!C28:C43)-'Hoja de Ingresos y Gastos'!C48-SUM('Hoja de Ingresos y Gastos'!C12:C13)</f>
        <v>0</v>
      </c>
      <c r="E3" s="184">
        <f>IFERROR(D3-B3," ")</f>
        <v>0</v>
      </c>
      <c r="F3" s="183">
        <f>(SUM('Hoja de Ingresos y Gastos'!D9:D10))-SUM('Hoja de Ingresos y Gastos'!D25:D26)-SUM('Hoja de Ingresos y Gastos'!D28:D43)-'Hoja de Ingresos y Gastos'!D48-SUM('Hoja de Ingresos y Gastos'!D12:D13)</f>
        <v>0</v>
      </c>
      <c r="G3" s="184">
        <f>IFERROR(F3-D3," ")</f>
        <v>0</v>
      </c>
    </row>
    <row r="4" spans="1:12" ht="27" customHeight="1" x14ac:dyDescent="0.25">
      <c r="A4" s="108" t="s">
        <v>87</v>
      </c>
      <c r="B4" s="183">
        <f>B3+'Hoja de Ingresos y Gastos'!B51-'Hoja de Ingresos y Gastos'!B38</f>
        <v>0</v>
      </c>
      <c r="C4" s="183"/>
      <c r="D4" s="183">
        <f>D3+'Hoja de Ingresos y Gastos'!C51-'Hoja de Ingresos y Gastos'!C38</f>
        <v>0</v>
      </c>
      <c r="E4" s="184">
        <f t="shared" ref="E4:G5" si="0">IFERROR(D4-B4," ")</f>
        <v>0</v>
      </c>
      <c r="F4" s="183">
        <f>F3+'Hoja de Ingresos y Gastos'!D51-'Hoja de Ingresos y Gastos'!D38</f>
        <v>0</v>
      </c>
      <c r="G4" s="184">
        <f t="shared" si="0"/>
        <v>0</v>
      </c>
    </row>
    <row r="5" spans="1:12" ht="27" customHeight="1" x14ac:dyDescent="0.25">
      <c r="A5" s="108" t="s">
        <v>85</v>
      </c>
      <c r="B5" s="185" t="str">
        <f>IFERROR(B4/AVERAGE('Estado de Situación Financiera'!$B$73:$D$73),"-")</f>
        <v>-</v>
      </c>
      <c r="C5" s="185"/>
      <c r="D5" s="185" t="str">
        <f>IFERROR(D4/AVERAGE('Estado de Situación Financiera'!$B$73:$D$73),"-")</f>
        <v>-</v>
      </c>
      <c r="E5" s="184" t="str">
        <f t="shared" si="0"/>
        <v xml:space="preserve"> </v>
      </c>
      <c r="F5" s="185" t="str">
        <f>IFERROR(F4/AVERAGE('Estado de Situación Financiera'!$B$73:$D$73),"-")</f>
        <v>-</v>
      </c>
      <c r="G5" s="184" t="str">
        <f t="shared" si="0"/>
        <v xml:space="preserve"> </v>
      </c>
    </row>
    <row r="6" spans="1:12" ht="27" customHeight="1" x14ac:dyDescent="0.25">
      <c r="G6" s="131"/>
    </row>
    <row r="7" spans="1:12" ht="27" customHeight="1" x14ac:dyDescent="0.25">
      <c r="A7" s="108" t="s">
        <v>89</v>
      </c>
      <c r="B7" s="183">
        <f>B3-'Hoja de Ingresos y Gastos'!B38</f>
        <v>0</v>
      </c>
      <c r="C7" s="183"/>
      <c r="D7" s="183">
        <f>D3-'Hoja de Ingresos y Gastos'!C38</f>
        <v>0</v>
      </c>
      <c r="E7" s="184">
        <f t="shared" ref="E7:G17" si="1">IFERROR(D7-B7," ")</f>
        <v>0</v>
      </c>
      <c r="F7" s="183">
        <f>F3-'Hoja de Ingresos y Gastos'!D38</f>
        <v>0</v>
      </c>
      <c r="G7" s="184">
        <f t="shared" si="1"/>
        <v>0</v>
      </c>
    </row>
    <row r="8" spans="1:12" ht="27" customHeight="1" x14ac:dyDescent="0.25">
      <c r="A8" s="108" t="s">
        <v>90</v>
      </c>
      <c r="B8" s="185" t="str">
        <f>IFERROR(B7/'Estado de Situación Financiera'!F75:F75,"-")</f>
        <v>-</v>
      </c>
      <c r="C8" s="185"/>
      <c r="D8" s="185" t="str">
        <f>IFERROR(D7/'Estado de Situación Financiera'!G75:G75,"-")</f>
        <v>-</v>
      </c>
      <c r="E8" s="184" t="str">
        <f t="shared" si="1"/>
        <v xml:space="preserve"> </v>
      </c>
      <c r="F8" s="185" t="str">
        <f>IFERROR(F7/'Estado de Situación Financiera'!H75:H75,"-")</f>
        <v>-</v>
      </c>
      <c r="G8" s="184" t="str">
        <f t="shared" si="1"/>
        <v xml:space="preserve"> </v>
      </c>
    </row>
    <row r="9" spans="1:12" ht="27" customHeight="1" x14ac:dyDescent="0.25">
      <c r="G9" s="131"/>
    </row>
    <row r="10" spans="1:12" ht="27" customHeight="1" x14ac:dyDescent="0.25">
      <c r="A10" s="108" t="s">
        <v>92</v>
      </c>
      <c r="B10" s="183">
        <f>(SUM('Hoja de Ingresos y Gastos'!B9:B10))+SUM('Hoja de Ingresos y Gastos'!B12:B13)-'Hoja de Ingresos y Gastos'!B25-'Hoja de Ingresos y Gastos'!B26</f>
        <v>0</v>
      </c>
      <c r="C10" s="183"/>
      <c r="D10" s="183">
        <f>(SUM('Hoja de Ingresos y Gastos'!C9:C10))+SUM('Hoja de Ingresos y Gastos'!C12:C13)-'Hoja de Ingresos y Gastos'!C25-'Hoja de Ingresos y Gastos'!C26</f>
        <v>0</v>
      </c>
      <c r="E10" s="184">
        <f t="shared" si="1"/>
        <v>0</v>
      </c>
      <c r="F10" s="183">
        <f>(SUM('Hoja de Ingresos y Gastos'!D9:D10))+SUM('Hoja de Ingresos y Gastos'!D12:D13)-'Hoja de Ingresos y Gastos'!D25-'Hoja de Ingresos y Gastos'!D26</f>
        <v>0</v>
      </c>
      <c r="G10" s="184">
        <f t="shared" si="1"/>
        <v>0</v>
      </c>
    </row>
    <row r="11" spans="1:12" ht="27" customHeight="1" x14ac:dyDescent="0.25">
      <c r="A11" s="108" t="s">
        <v>91</v>
      </c>
      <c r="B11" s="185" t="str">
        <f>IFERROR(B4/B10,"-")</f>
        <v>-</v>
      </c>
      <c r="C11" s="185"/>
      <c r="D11" s="185" t="str">
        <f>IFERROR(D4/D10,"-")</f>
        <v>-</v>
      </c>
      <c r="E11" s="184" t="str">
        <f t="shared" si="1"/>
        <v xml:space="preserve"> </v>
      </c>
      <c r="F11" s="185" t="str">
        <f>IFERROR(F4/F10,"-")</f>
        <v>-</v>
      </c>
      <c r="G11" s="184" t="str">
        <f t="shared" si="1"/>
        <v xml:space="preserve"> </v>
      </c>
    </row>
    <row r="12" spans="1:12" ht="27" customHeight="1" x14ac:dyDescent="0.25">
      <c r="G12" s="131"/>
    </row>
    <row r="13" spans="1:12" ht="27" customHeight="1" x14ac:dyDescent="0.25">
      <c r="A13" s="108" t="s">
        <v>93</v>
      </c>
      <c r="B13" s="131" t="s">
        <v>94</v>
      </c>
      <c r="D13" s="185" t="str">
        <f>IFERROR(D10/AVERAGE('Estado de Situación Financiera'!$B$73:$C$73),"-")</f>
        <v>-</v>
      </c>
      <c r="E13" s="186" t="str">
        <f t="shared" si="1"/>
        <v xml:space="preserve"> </v>
      </c>
      <c r="F13" s="185" t="str">
        <f>IFERROR(F10/AVERAGE('Estado de Situación Financiera'!$C$73:$D$73),"-")</f>
        <v>-</v>
      </c>
      <c r="G13" s="184" t="str">
        <f t="shared" si="1"/>
        <v xml:space="preserve"> </v>
      </c>
    </row>
    <row r="14" spans="1:12" ht="27" customHeight="1" x14ac:dyDescent="0.25">
      <c r="A14" s="108" t="s">
        <v>97</v>
      </c>
      <c r="B14" s="187" t="str">
        <f>IFERROR((('Hoja de Ingresos y Gastos'!B52-'Hoja de Ingresos y Gastos'!B49-'Hoja de Ingresos y Gastos'!B51-'Hoja de Ingresos y Gastos'!B48)/'Hoja de Ingresos y Gastos'!B22),"-")</f>
        <v>-</v>
      </c>
      <c r="C14" s="187"/>
      <c r="D14" s="187" t="str">
        <f>IFERROR((('Hoja de Ingresos y Gastos'!C52-'Hoja de Ingresos y Gastos'!C49-'Hoja de Ingresos y Gastos'!C51-'Hoja de Ingresos y Gastos'!C48)/'Hoja de Ingresos y Gastos'!C22),"-")</f>
        <v>-</v>
      </c>
      <c r="E14" s="184" t="str">
        <f t="shared" si="1"/>
        <v xml:space="preserve"> </v>
      </c>
      <c r="F14" s="187" t="str">
        <f>IFERROR((('Hoja de Ingresos y Gastos'!D52-'Hoja de Ingresos y Gastos'!D49-'Hoja de Ingresos y Gastos'!D51-'Hoja de Ingresos y Gastos'!D48)/'Hoja de Ingresos y Gastos'!D22),"-")</f>
        <v>-</v>
      </c>
      <c r="G14" s="184" t="str">
        <f t="shared" si="1"/>
        <v xml:space="preserve"> </v>
      </c>
    </row>
    <row r="15" spans="1:12" ht="27" customHeight="1" x14ac:dyDescent="0.25">
      <c r="A15" s="108" t="s">
        <v>99</v>
      </c>
      <c r="B15" s="185" t="str">
        <f>IFERROR(('Hoja de Ingresos y Gastos'!B48/'Hoja de Ingresos y Gastos'!B22),"-")</f>
        <v>-</v>
      </c>
      <c r="C15" s="187"/>
      <c r="D15" s="185" t="str">
        <f>IFERROR(('Hoja de Ingresos y Gastos'!C48/'Hoja de Ingresos y Gastos'!C22),"-")</f>
        <v>-</v>
      </c>
      <c r="E15" s="188" t="str">
        <f t="shared" si="1"/>
        <v xml:space="preserve"> </v>
      </c>
      <c r="F15" s="185" t="str">
        <f>IFERROR(('Hoja de Ingresos y Gastos'!D48/'Hoja de Ingresos y Gastos'!D22),"-")</f>
        <v>-</v>
      </c>
      <c r="G15" s="188" t="str">
        <f>IFERROR(F15-D15," ")</f>
        <v xml:space="preserve"> </v>
      </c>
    </row>
    <row r="16" spans="1:12" ht="27" customHeight="1" x14ac:dyDescent="0.25">
      <c r="A16" s="108" t="s">
        <v>98</v>
      </c>
      <c r="B16" s="185" t="str">
        <f>IFERROR(('Hoja de Ingresos y Gastos'!B51/'Hoja de Ingresos y Gastos'!B22),"-")</f>
        <v>-</v>
      </c>
      <c r="C16" s="187"/>
      <c r="D16" s="185" t="str">
        <f>IFERROR(('Hoja de Ingresos y Gastos'!C51/'Hoja de Ingresos y Gastos'!C22),"-")</f>
        <v>-</v>
      </c>
      <c r="E16" s="188" t="str">
        <f t="shared" si="1"/>
        <v xml:space="preserve"> </v>
      </c>
      <c r="F16" s="185" t="str">
        <f>IFERROR(('Hoja de Ingresos y Gastos'!D51/'Hoja de Ingresos y Gastos'!D22),"-")</f>
        <v>-</v>
      </c>
      <c r="G16" s="188" t="str">
        <f>IFERROR(F16-D16," ")</f>
        <v xml:space="preserve"> </v>
      </c>
    </row>
    <row r="17" spans="1:7" ht="27" customHeight="1" x14ac:dyDescent="0.25">
      <c r="A17" s="108" t="s">
        <v>100</v>
      </c>
      <c r="B17" s="185" t="str">
        <f>IFERROR((B3/'Hoja de Ingresos y Gastos'!B22),"-")</f>
        <v>-</v>
      </c>
      <c r="C17" s="187"/>
      <c r="D17" s="185" t="str">
        <f>IFERROR((D3/'Hoja de Ingresos y Gastos'!C22),"-")</f>
        <v>-</v>
      </c>
      <c r="E17" s="184" t="str">
        <f t="shared" si="1"/>
        <v xml:space="preserve"> </v>
      </c>
      <c r="F17" s="185" t="str">
        <f>IFERROR((F3/'Hoja de Ingresos y Gastos'!D22),"-")</f>
        <v>-</v>
      </c>
      <c r="G17" s="184" t="str">
        <f t="shared" si="1"/>
        <v xml:space="preserve"> </v>
      </c>
    </row>
    <row r="19" spans="1:7" x14ac:dyDescent="0.3">
      <c r="A19" s="189" t="s">
        <v>116</v>
      </c>
    </row>
    <row r="20" spans="1:7" x14ac:dyDescent="0.3">
      <c r="A20" s="190" t="s">
        <v>112</v>
      </c>
    </row>
  </sheetData>
  <sheetProtection sheet="1" formatCells="0" formatColumns="0" formatRows="0" insertColumns="0" insertRows="0" insertHyperlinks="0" deleteColumns="0" deleteRows="0" sort="0" autoFilter="0" pivotTables="0"/>
  <conditionalFormatting sqref="B5">
    <cfRule type="cellIs" dxfId="73" priority="101" stopIfTrue="1" operator="equal">
      <formula>"-"</formula>
    </cfRule>
    <cfRule type="cellIs" dxfId="72" priority="102" operator="lessThan">
      <formula>0.04</formula>
    </cfRule>
    <cfRule type="cellIs" dxfId="71" priority="103" operator="lessThan">
      <formula>0.08</formula>
    </cfRule>
    <cfRule type="cellIs" dxfId="70" priority="104" operator="greaterThanOrEqual">
      <formula>0.08</formula>
    </cfRule>
  </conditionalFormatting>
  <conditionalFormatting sqref="B16">
    <cfRule type="cellIs" priority="97" stopIfTrue="1" operator="equal">
      <formula>"-"</formula>
    </cfRule>
    <cfRule type="cellIs" dxfId="69" priority="98" operator="greaterThan">
      <formula>10%</formula>
    </cfRule>
    <cfRule type="cellIs" dxfId="68" priority="99" operator="greaterThan">
      <formula>5%</formula>
    </cfRule>
    <cfRule type="cellIs" dxfId="67" priority="100" operator="lessThanOrEqual">
      <formula>5%</formula>
    </cfRule>
  </conditionalFormatting>
  <conditionalFormatting sqref="D16">
    <cfRule type="cellIs" priority="93" stopIfTrue="1" operator="equal">
      <formula>"-"</formula>
    </cfRule>
    <cfRule type="cellIs" dxfId="66" priority="94" operator="greaterThan">
      <formula>10%</formula>
    </cfRule>
    <cfRule type="cellIs" dxfId="65" priority="95" operator="greaterThan">
      <formula>5%</formula>
    </cfRule>
    <cfRule type="cellIs" dxfId="64" priority="96" operator="lessThanOrEqual">
      <formula>5%</formula>
    </cfRule>
  </conditionalFormatting>
  <conditionalFormatting sqref="F16">
    <cfRule type="cellIs" priority="89" stopIfTrue="1" operator="equal">
      <formula>"-"</formula>
    </cfRule>
    <cfRule type="cellIs" dxfId="63" priority="90" operator="greaterThan">
      <formula>10%</formula>
    </cfRule>
    <cfRule type="cellIs" dxfId="62" priority="91" operator="greaterThan">
      <formula>5%</formula>
    </cfRule>
    <cfRule type="cellIs" dxfId="61" priority="92" operator="lessThanOrEqual">
      <formula>5%</formula>
    </cfRule>
  </conditionalFormatting>
  <conditionalFormatting sqref="D5">
    <cfRule type="cellIs" dxfId="60" priority="81" stopIfTrue="1" operator="equal">
      <formula>"-"</formula>
    </cfRule>
    <cfRule type="cellIs" dxfId="59" priority="82" operator="lessThan">
      <formula>0.04</formula>
    </cfRule>
    <cfRule type="cellIs" dxfId="58" priority="83" operator="lessThan">
      <formula>0.08</formula>
    </cfRule>
    <cfRule type="cellIs" dxfId="57" priority="84" operator="greaterThanOrEqual">
      <formula>0.08</formula>
    </cfRule>
  </conditionalFormatting>
  <conditionalFormatting sqref="F5">
    <cfRule type="cellIs" dxfId="56" priority="77" stopIfTrue="1" operator="equal">
      <formula>"-"</formula>
    </cfRule>
    <cfRule type="cellIs" dxfId="55" priority="78" operator="lessThan">
      <formula>0.04</formula>
    </cfRule>
    <cfRule type="cellIs" dxfId="54" priority="79" operator="lessThan">
      <formula>0.08</formula>
    </cfRule>
    <cfRule type="cellIs" dxfId="53" priority="80" operator="greaterThanOrEqual">
      <formula>0.08</formula>
    </cfRule>
  </conditionalFormatting>
  <conditionalFormatting sqref="B8">
    <cfRule type="cellIs" dxfId="52" priority="73" stopIfTrue="1" operator="equal">
      <formula>"-"</formula>
    </cfRule>
    <cfRule type="cellIs" dxfId="51" priority="74" operator="lessThan">
      <formula>3%</formula>
    </cfRule>
    <cfRule type="cellIs" dxfId="50" priority="75" operator="lessThan">
      <formula>10%</formula>
    </cfRule>
    <cfRule type="cellIs" dxfId="49" priority="76" operator="greaterThanOrEqual">
      <formula>10%</formula>
    </cfRule>
  </conditionalFormatting>
  <conditionalFormatting sqref="D8">
    <cfRule type="cellIs" dxfId="48" priority="69" stopIfTrue="1" operator="equal">
      <formula>"-"</formula>
    </cfRule>
    <cfRule type="cellIs" dxfId="47" priority="70" operator="lessThan">
      <formula>3%</formula>
    </cfRule>
    <cfRule type="cellIs" dxfId="46" priority="71" operator="lessThan">
      <formula>10%</formula>
    </cfRule>
    <cfRule type="cellIs" dxfId="45" priority="72" operator="greaterThanOrEqual">
      <formula>10%</formula>
    </cfRule>
  </conditionalFormatting>
  <conditionalFormatting sqref="F8">
    <cfRule type="cellIs" dxfId="44" priority="65" stopIfTrue="1" operator="equal">
      <formula>"-"</formula>
    </cfRule>
    <cfRule type="cellIs" dxfId="43" priority="66" operator="lessThan">
      <formula>3%</formula>
    </cfRule>
    <cfRule type="cellIs" dxfId="42" priority="67" operator="lessThan">
      <formula>10%</formula>
    </cfRule>
    <cfRule type="cellIs" dxfId="41" priority="68" operator="greaterThanOrEqual">
      <formula>10%</formula>
    </cfRule>
  </conditionalFormatting>
  <conditionalFormatting sqref="B11">
    <cfRule type="cellIs" dxfId="40" priority="61" stopIfTrue="1" operator="equal">
      <formula>"-"</formula>
    </cfRule>
    <cfRule type="cellIs" dxfId="39" priority="62" operator="lessThan">
      <formula>15%</formula>
    </cfRule>
    <cfRule type="cellIs" dxfId="38" priority="63" operator="lessThan">
      <formula>25%</formula>
    </cfRule>
    <cfRule type="cellIs" dxfId="37" priority="64" operator="greaterThanOrEqual">
      <formula>25%</formula>
    </cfRule>
  </conditionalFormatting>
  <conditionalFormatting sqref="D11">
    <cfRule type="cellIs" dxfId="36" priority="57" stopIfTrue="1" operator="equal">
      <formula>"-"</formula>
    </cfRule>
    <cfRule type="cellIs" dxfId="35" priority="58" operator="lessThan">
      <formula>15%</formula>
    </cfRule>
    <cfRule type="cellIs" dxfId="34" priority="59" operator="lessThan">
      <formula>25%</formula>
    </cfRule>
    <cfRule type="cellIs" dxfId="33" priority="60" operator="greaterThanOrEqual">
      <formula>25%</formula>
    </cfRule>
  </conditionalFormatting>
  <conditionalFormatting sqref="F11">
    <cfRule type="cellIs" dxfId="32" priority="53" stopIfTrue="1" operator="equal">
      <formula>"-"</formula>
    </cfRule>
    <cfRule type="cellIs" dxfId="31" priority="54" operator="lessThan">
      <formula>15%</formula>
    </cfRule>
    <cfRule type="cellIs" dxfId="30" priority="55" operator="lessThan">
      <formula>25%</formula>
    </cfRule>
    <cfRule type="cellIs" dxfId="29" priority="56" operator="greaterThanOrEqual">
      <formula>25%</formula>
    </cfRule>
  </conditionalFormatting>
  <conditionalFormatting sqref="D13">
    <cfRule type="cellIs" dxfId="28" priority="49" stopIfTrue="1" operator="equal">
      <formula>"-"</formula>
    </cfRule>
    <cfRule type="cellIs" dxfId="27" priority="50" operator="lessThan">
      <formula>30%</formula>
    </cfRule>
    <cfRule type="cellIs" dxfId="26" priority="51" operator="lessThan">
      <formula>45%</formula>
    </cfRule>
    <cfRule type="cellIs" dxfId="25" priority="52" operator="greaterThanOrEqual">
      <formula>45%</formula>
    </cfRule>
  </conditionalFormatting>
  <conditionalFormatting sqref="F13">
    <cfRule type="cellIs" dxfId="24" priority="45" stopIfTrue="1" operator="equal">
      <formula>"-"</formula>
    </cfRule>
    <cfRule type="cellIs" dxfId="23" priority="46" operator="lessThan">
      <formula>30%</formula>
    </cfRule>
    <cfRule type="cellIs" dxfId="22" priority="47" operator="lessThan">
      <formula>45%</formula>
    </cfRule>
    <cfRule type="cellIs" dxfId="21" priority="48" operator="greaterThanOrEqual">
      <formula>45%</formula>
    </cfRule>
  </conditionalFormatting>
  <conditionalFormatting sqref="F15">
    <cfRule type="cellIs" priority="33" stopIfTrue="1" operator="equal">
      <formula>"-"</formula>
    </cfRule>
    <cfRule type="cellIs" dxfId="20" priority="34" operator="greaterThan">
      <formula>80%</formula>
    </cfRule>
    <cfRule type="cellIs" dxfId="19" priority="35" operator="greaterThan">
      <formula>60%</formula>
    </cfRule>
    <cfRule type="cellIs" dxfId="18" priority="36" operator="lessThanOrEqual">
      <formula>60%</formula>
    </cfRule>
  </conditionalFormatting>
  <conditionalFormatting sqref="D17">
    <cfRule type="cellIs" dxfId="17" priority="21" stopIfTrue="1" operator="equal">
      <formula>"-"</formula>
    </cfRule>
    <cfRule type="cellIs" dxfId="16" priority="22" operator="lessThan">
      <formula>10%</formula>
    </cfRule>
    <cfRule type="cellIs" dxfId="15" priority="23" operator="lessThan">
      <formula>20%</formula>
    </cfRule>
    <cfRule type="cellIs" dxfId="14" priority="24" operator="greaterThanOrEqual">
      <formula>20%</formula>
    </cfRule>
  </conditionalFormatting>
  <conditionalFormatting sqref="F17">
    <cfRule type="cellIs" dxfId="13" priority="17" stopIfTrue="1" operator="equal">
      <formula>"-"</formula>
    </cfRule>
    <cfRule type="cellIs" dxfId="12" priority="18" operator="lessThan">
      <formula>10%</formula>
    </cfRule>
    <cfRule type="cellIs" dxfId="11" priority="19" operator="lessThan">
      <formula>20%</formula>
    </cfRule>
    <cfRule type="cellIs" dxfId="10" priority="20" operator="greaterThanOrEqual">
      <formula>20%</formula>
    </cfRule>
  </conditionalFormatting>
  <conditionalFormatting sqref="B17">
    <cfRule type="cellIs" dxfId="9" priority="13" stopIfTrue="1" operator="equal">
      <formula>"-"</formula>
    </cfRule>
    <cfRule type="cellIs" dxfId="8" priority="14" operator="lessThan">
      <formula>10%</formula>
    </cfRule>
    <cfRule type="cellIs" dxfId="7" priority="15" operator="lessThan">
      <formula>20%</formula>
    </cfRule>
    <cfRule type="cellIs" dxfId="6" priority="16" operator="greaterThanOrEqual">
      <formula>20%</formula>
    </cfRule>
  </conditionalFormatting>
  <conditionalFormatting sqref="D15">
    <cfRule type="cellIs" priority="5" stopIfTrue="1" operator="equal">
      <formula>"-"</formula>
    </cfRule>
    <cfRule type="cellIs" dxfId="5" priority="6" operator="greaterThan">
      <formula>80%</formula>
    </cfRule>
    <cfRule type="cellIs" dxfId="4" priority="7" operator="greaterThan">
      <formula>60%</formula>
    </cfRule>
    <cfRule type="cellIs" dxfId="3" priority="8" operator="lessThanOrEqual">
      <formula>60%</formula>
    </cfRule>
  </conditionalFormatting>
  <conditionalFormatting sqref="B15">
    <cfRule type="cellIs" priority="1" stopIfTrue="1" operator="equal">
      <formula>"-"</formula>
    </cfRule>
    <cfRule type="cellIs" dxfId="2" priority="2" operator="greaterThan">
      <formula>80%</formula>
    </cfRule>
    <cfRule type="cellIs" dxfId="1" priority="3" operator="greaterThan">
      <formula>60%</formula>
    </cfRule>
    <cfRule type="cellIs" dxfId="0" priority="4" operator="lessThanOrEqual">
      <formula>60%</formula>
    </cfRule>
  </conditionalFormatting>
  <printOptions horizontalCentered="1" verticalCentered="1"/>
  <pageMargins left="0.7" right="0.7" top="0.75" bottom="0.75" header="0.3" footer="0.3"/>
  <pageSetup scale="65" orientation="landscape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C00"/>
  </sheetPr>
  <dimension ref="B1:M1"/>
  <sheetViews>
    <sheetView zoomScale="70" zoomScaleNormal="70" workbookViewId="0"/>
  </sheetViews>
  <sheetFormatPr defaultColWidth="9.140625" defaultRowHeight="33" x14ac:dyDescent="0.45"/>
  <cols>
    <col min="1" max="16384" width="9.140625" style="34"/>
  </cols>
  <sheetData>
    <row r="1" spans="2:13" ht="37.5" customHeight="1" x14ac:dyDescent="0.45">
      <c r="B1" s="35" t="s">
        <v>81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</sheetData>
  <sheetProtection sheet="1" formatCells="0" formatColumns="0" formatRows="0" insertColumns="0" insertRows="0" insertHyperlinks="0" deleteColumns="0" deleteRows="0" sort="0" autoFilter="0" pivotTables="0"/>
  <hyperlinks>
    <hyperlink ref="B1" r:id="rId1" xr:uid="{00000000-0004-0000-0A00-000000000000}"/>
  </hyperlinks>
  <printOptions horizontalCentered="1" verticalCentered="1"/>
  <pageMargins left="0.7" right="0.7" top="0.75" bottom="0.75" header="0.3" footer="0.3"/>
  <pageSetup scale="76" orientation="portrait" r:id="rId2"/>
  <rowBreaks count="1" manualBreakCount="1">
    <brk id="23" min="1" max="49" man="1"/>
  </rowBreaks>
  <colBreaks count="2" manualBreakCount="2">
    <brk id="12" max="44" man="1"/>
    <brk id="25" max="44" man="1"/>
  </col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6C6C6"/>
  </sheetPr>
  <dimension ref="A1:A18"/>
  <sheetViews>
    <sheetView view="pageBreakPreview" zoomScale="60" zoomScaleNormal="100" workbookViewId="0">
      <selection activeCell="A4" sqref="A4"/>
    </sheetView>
  </sheetViews>
  <sheetFormatPr defaultColWidth="10.85546875" defaultRowHeight="23.25" x14ac:dyDescent="0.35"/>
  <cols>
    <col min="1" max="1" width="159.28515625" style="59" customWidth="1"/>
    <col min="2" max="16384" width="10.85546875" style="59"/>
  </cols>
  <sheetData>
    <row r="1" spans="1:1" ht="39" customHeight="1" x14ac:dyDescent="0.4">
      <c r="A1" s="58" t="s">
        <v>115</v>
      </c>
    </row>
    <row r="3" spans="1:1" x14ac:dyDescent="0.35">
      <c r="A3" s="60" t="s">
        <v>111</v>
      </c>
    </row>
    <row r="4" spans="1:1" x14ac:dyDescent="0.35">
      <c r="A4" s="57" t="s">
        <v>112</v>
      </c>
    </row>
    <row r="5" spans="1:1" x14ac:dyDescent="0.35">
      <c r="A5" s="60"/>
    </row>
    <row r="6" spans="1:1" x14ac:dyDescent="0.35">
      <c r="A6" s="61" t="s">
        <v>102</v>
      </c>
    </row>
    <row r="7" spans="1:1" x14ac:dyDescent="0.35">
      <c r="A7" s="62" t="s">
        <v>103</v>
      </c>
    </row>
    <row r="8" spans="1:1" x14ac:dyDescent="0.35">
      <c r="A8" s="61"/>
    </row>
    <row r="9" spans="1:1" x14ac:dyDescent="0.35">
      <c r="A9" s="61" t="s">
        <v>113</v>
      </c>
    </row>
    <row r="10" spans="1:1" x14ac:dyDescent="0.35">
      <c r="A10" s="62" t="s">
        <v>104</v>
      </c>
    </row>
    <row r="11" spans="1:1" x14ac:dyDescent="0.35">
      <c r="A11" s="61"/>
    </row>
    <row r="12" spans="1:1" x14ac:dyDescent="0.35">
      <c r="A12" s="61" t="s">
        <v>105</v>
      </c>
    </row>
    <row r="13" spans="1:1" x14ac:dyDescent="0.35">
      <c r="A13" s="56" t="s">
        <v>106</v>
      </c>
    </row>
    <row r="14" spans="1:1" x14ac:dyDescent="0.35">
      <c r="A14" s="61"/>
    </row>
    <row r="15" spans="1:1" x14ac:dyDescent="0.35">
      <c r="A15" s="61" t="s">
        <v>107</v>
      </c>
    </row>
    <row r="16" spans="1:1" s="57" customFormat="1" ht="23.1" customHeight="1" x14ac:dyDescent="0.35">
      <c r="A16" s="56" t="s">
        <v>114</v>
      </c>
    </row>
    <row r="17" spans="1:1" x14ac:dyDescent="0.35">
      <c r="A17" s="61"/>
    </row>
    <row r="18" spans="1:1" x14ac:dyDescent="0.35">
      <c r="A18" s="61" t="s">
        <v>109</v>
      </c>
    </row>
  </sheetData>
  <sheetProtection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scale="9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6600"/>
  </sheetPr>
  <dimension ref="A1:M58"/>
  <sheetViews>
    <sheetView zoomScale="90" zoomScaleNormal="90" workbookViewId="0">
      <selection activeCell="A30" sqref="A30:M30"/>
    </sheetView>
  </sheetViews>
  <sheetFormatPr defaultColWidth="8.85546875" defaultRowHeight="18.75" x14ac:dyDescent="0.25"/>
  <cols>
    <col min="1" max="5" width="8.85546875" style="108"/>
    <col min="6" max="6" width="24.85546875" style="108" customWidth="1"/>
    <col min="7" max="9" width="8.85546875" style="108"/>
    <col min="10" max="10" width="11.7109375" style="108" customWidth="1"/>
    <col min="11" max="11" width="14.42578125" style="108" customWidth="1"/>
    <col min="12" max="12" width="8.85546875" style="108"/>
    <col min="13" max="13" width="142.28515625" style="108" customWidth="1"/>
    <col min="14" max="261" width="8.85546875" style="108"/>
    <col min="262" max="262" width="24.85546875" style="108" customWidth="1"/>
    <col min="263" max="265" width="8.85546875" style="108"/>
    <col min="266" max="266" width="11.7109375" style="108" customWidth="1"/>
    <col min="267" max="267" width="14.42578125" style="108" customWidth="1"/>
    <col min="268" max="268" width="8.85546875" style="108"/>
    <col min="269" max="269" width="62.42578125" style="108" customWidth="1"/>
    <col min="270" max="517" width="8.85546875" style="108"/>
    <col min="518" max="518" width="24.85546875" style="108" customWidth="1"/>
    <col min="519" max="521" width="8.85546875" style="108"/>
    <col min="522" max="522" width="11.7109375" style="108" customWidth="1"/>
    <col min="523" max="523" width="14.42578125" style="108" customWidth="1"/>
    <col min="524" max="524" width="8.85546875" style="108"/>
    <col min="525" max="525" width="62.42578125" style="108" customWidth="1"/>
    <col min="526" max="773" width="8.85546875" style="108"/>
    <col min="774" max="774" width="24.85546875" style="108" customWidth="1"/>
    <col min="775" max="777" width="8.85546875" style="108"/>
    <col min="778" max="778" width="11.7109375" style="108" customWidth="1"/>
    <col min="779" max="779" width="14.42578125" style="108" customWidth="1"/>
    <col min="780" max="780" width="8.85546875" style="108"/>
    <col min="781" max="781" width="62.42578125" style="108" customWidth="1"/>
    <col min="782" max="1029" width="8.85546875" style="108"/>
    <col min="1030" max="1030" width="24.85546875" style="108" customWidth="1"/>
    <col min="1031" max="1033" width="8.85546875" style="108"/>
    <col min="1034" max="1034" width="11.7109375" style="108" customWidth="1"/>
    <col min="1035" max="1035" width="14.42578125" style="108" customWidth="1"/>
    <col min="1036" max="1036" width="8.85546875" style="108"/>
    <col min="1037" max="1037" width="62.42578125" style="108" customWidth="1"/>
    <col min="1038" max="1285" width="8.85546875" style="108"/>
    <col min="1286" max="1286" width="24.85546875" style="108" customWidth="1"/>
    <col min="1287" max="1289" width="8.85546875" style="108"/>
    <col min="1290" max="1290" width="11.7109375" style="108" customWidth="1"/>
    <col min="1291" max="1291" width="14.42578125" style="108" customWidth="1"/>
    <col min="1292" max="1292" width="8.85546875" style="108"/>
    <col min="1293" max="1293" width="62.42578125" style="108" customWidth="1"/>
    <col min="1294" max="1541" width="8.85546875" style="108"/>
    <col min="1542" max="1542" width="24.85546875" style="108" customWidth="1"/>
    <col min="1543" max="1545" width="8.85546875" style="108"/>
    <col min="1546" max="1546" width="11.7109375" style="108" customWidth="1"/>
    <col min="1547" max="1547" width="14.42578125" style="108" customWidth="1"/>
    <col min="1548" max="1548" width="8.85546875" style="108"/>
    <col min="1549" max="1549" width="62.42578125" style="108" customWidth="1"/>
    <col min="1550" max="1797" width="8.85546875" style="108"/>
    <col min="1798" max="1798" width="24.85546875" style="108" customWidth="1"/>
    <col min="1799" max="1801" width="8.85546875" style="108"/>
    <col min="1802" max="1802" width="11.7109375" style="108" customWidth="1"/>
    <col min="1803" max="1803" width="14.42578125" style="108" customWidth="1"/>
    <col min="1804" max="1804" width="8.85546875" style="108"/>
    <col min="1805" max="1805" width="62.42578125" style="108" customWidth="1"/>
    <col min="1806" max="2053" width="8.85546875" style="108"/>
    <col min="2054" max="2054" width="24.85546875" style="108" customWidth="1"/>
    <col min="2055" max="2057" width="8.85546875" style="108"/>
    <col min="2058" max="2058" width="11.7109375" style="108" customWidth="1"/>
    <col min="2059" max="2059" width="14.42578125" style="108" customWidth="1"/>
    <col min="2060" max="2060" width="8.85546875" style="108"/>
    <col min="2061" max="2061" width="62.42578125" style="108" customWidth="1"/>
    <col min="2062" max="2309" width="8.85546875" style="108"/>
    <col min="2310" max="2310" width="24.85546875" style="108" customWidth="1"/>
    <col min="2311" max="2313" width="8.85546875" style="108"/>
    <col min="2314" max="2314" width="11.7109375" style="108" customWidth="1"/>
    <col min="2315" max="2315" width="14.42578125" style="108" customWidth="1"/>
    <col min="2316" max="2316" width="8.85546875" style="108"/>
    <col min="2317" max="2317" width="62.42578125" style="108" customWidth="1"/>
    <col min="2318" max="2565" width="8.85546875" style="108"/>
    <col min="2566" max="2566" width="24.85546875" style="108" customWidth="1"/>
    <col min="2567" max="2569" width="8.85546875" style="108"/>
    <col min="2570" max="2570" width="11.7109375" style="108" customWidth="1"/>
    <col min="2571" max="2571" width="14.42578125" style="108" customWidth="1"/>
    <col min="2572" max="2572" width="8.85546875" style="108"/>
    <col min="2573" max="2573" width="62.42578125" style="108" customWidth="1"/>
    <col min="2574" max="2821" width="8.85546875" style="108"/>
    <col min="2822" max="2822" width="24.85546875" style="108" customWidth="1"/>
    <col min="2823" max="2825" width="8.85546875" style="108"/>
    <col min="2826" max="2826" width="11.7109375" style="108" customWidth="1"/>
    <col min="2827" max="2827" width="14.42578125" style="108" customWidth="1"/>
    <col min="2828" max="2828" width="8.85546875" style="108"/>
    <col min="2829" max="2829" width="62.42578125" style="108" customWidth="1"/>
    <col min="2830" max="3077" width="8.85546875" style="108"/>
    <col min="3078" max="3078" width="24.85546875" style="108" customWidth="1"/>
    <col min="3079" max="3081" width="8.85546875" style="108"/>
    <col min="3082" max="3082" width="11.7109375" style="108" customWidth="1"/>
    <col min="3083" max="3083" width="14.42578125" style="108" customWidth="1"/>
    <col min="3084" max="3084" width="8.85546875" style="108"/>
    <col min="3085" max="3085" width="62.42578125" style="108" customWidth="1"/>
    <col min="3086" max="3333" width="8.85546875" style="108"/>
    <col min="3334" max="3334" width="24.85546875" style="108" customWidth="1"/>
    <col min="3335" max="3337" width="8.85546875" style="108"/>
    <col min="3338" max="3338" width="11.7109375" style="108" customWidth="1"/>
    <col min="3339" max="3339" width="14.42578125" style="108" customWidth="1"/>
    <col min="3340" max="3340" width="8.85546875" style="108"/>
    <col min="3341" max="3341" width="62.42578125" style="108" customWidth="1"/>
    <col min="3342" max="3589" width="8.85546875" style="108"/>
    <col min="3590" max="3590" width="24.85546875" style="108" customWidth="1"/>
    <col min="3591" max="3593" width="8.85546875" style="108"/>
    <col min="3594" max="3594" width="11.7109375" style="108" customWidth="1"/>
    <col min="3595" max="3595" width="14.42578125" style="108" customWidth="1"/>
    <col min="3596" max="3596" width="8.85546875" style="108"/>
    <col min="3597" max="3597" width="62.42578125" style="108" customWidth="1"/>
    <col min="3598" max="3845" width="8.85546875" style="108"/>
    <col min="3846" max="3846" width="24.85546875" style="108" customWidth="1"/>
    <col min="3847" max="3849" width="8.85546875" style="108"/>
    <col min="3850" max="3850" width="11.7109375" style="108" customWidth="1"/>
    <col min="3851" max="3851" width="14.42578125" style="108" customWidth="1"/>
    <col min="3852" max="3852" width="8.85546875" style="108"/>
    <col min="3853" max="3853" width="62.42578125" style="108" customWidth="1"/>
    <col min="3854" max="4101" width="8.85546875" style="108"/>
    <col min="4102" max="4102" width="24.85546875" style="108" customWidth="1"/>
    <col min="4103" max="4105" width="8.85546875" style="108"/>
    <col min="4106" max="4106" width="11.7109375" style="108" customWidth="1"/>
    <col min="4107" max="4107" width="14.42578125" style="108" customWidth="1"/>
    <col min="4108" max="4108" width="8.85546875" style="108"/>
    <col min="4109" max="4109" width="62.42578125" style="108" customWidth="1"/>
    <col min="4110" max="4357" width="8.85546875" style="108"/>
    <col min="4358" max="4358" width="24.85546875" style="108" customWidth="1"/>
    <col min="4359" max="4361" width="8.85546875" style="108"/>
    <col min="4362" max="4362" width="11.7109375" style="108" customWidth="1"/>
    <col min="4363" max="4363" width="14.42578125" style="108" customWidth="1"/>
    <col min="4364" max="4364" width="8.85546875" style="108"/>
    <col min="4365" max="4365" width="62.42578125" style="108" customWidth="1"/>
    <col min="4366" max="4613" width="8.85546875" style="108"/>
    <col min="4614" max="4614" width="24.85546875" style="108" customWidth="1"/>
    <col min="4615" max="4617" width="8.85546875" style="108"/>
    <col min="4618" max="4618" width="11.7109375" style="108" customWidth="1"/>
    <col min="4619" max="4619" width="14.42578125" style="108" customWidth="1"/>
    <col min="4620" max="4620" width="8.85546875" style="108"/>
    <col min="4621" max="4621" width="62.42578125" style="108" customWidth="1"/>
    <col min="4622" max="4869" width="8.85546875" style="108"/>
    <col min="4870" max="4870" width="24.85546875" style="108" customWidth="1"/>
    <col min="4871" max="4873" width="8.85546875" style="108"/>
    <col min="4874" max="4874" width="11.7109375" style="108" customWidth="1"/>
    <col min="4875" max="4875" width="14.42578125" style="108" customWidth="1"/>
    <col min="4876" max="4876" width="8.85546875" style="108"/>
    <col min="4877" max="4877" width="62.42578125" style="108" customWidth="1"/>
    <col min="4878" max="5125" width="8.85546875" style="108"/>
    <col min="5126" max="5126" width="24.85546875" style="108" customWidth="1"/>
    <col min="5127" max="5129" width="8.85546875" style="108"/>
    <col min="5130" max="5130" width="11.7109375" style="108" customWidth="1"/>
    <col min="5131" max="5131" width="14.42578125" style="108" customWidth="1"/>
    <col min="5132" max="5132" width="8.85546875" style="108"/>
    <col min="5133" max="5133" width="62.42578125" style="108" customWidth="1"/>
    <col min="5134" max="5381" width="8.85546875" style="108"/>
    <col min="5382" max="5382" width="24.85546875" style="108" customWidth="1"/>
    <col min="5383" max="5385" width="8.85546875" style="108"/>
    <col min="5386" max="5386" width="11.7109375" style="108" customWidth="1"/>
    <col min="5387" max="5387" width="14.42578125" style="108" customWidth="1"/>
    <col min="5388" max="5388" width="8.85546875" style="108"/>
    <col min="5389" max="5389" width="62.42578125" style="108" customWidth="1"/>
    <col min="5390" max="5637" width="8.85546875" style="108"/>
    <col min="5638" max="5638" width="24.85546875" style="108" customWidth="1"/>
    <col min="5639" max="5641" width="8.85546875" style="108"/>
    <col min="5642" max="5642" width="11.7109375" style="108" customWidth="1"/>
    <col min="5643" max="5643" width="14.42578125" style="108" customWidth="1"/>
    <col min="5644" max="5644" width="8.85546875" style="108"/>
    <col min="5645" max="5645" width="62.42578125" style="108" customWidth="1"/>
    <col min="5646" max="5893" width="8.85546875" style="108"/>
    <col min="5894" max="5894" width="24.85546875" style="108" customWidth="1"/>
    <col min="5895" max="5897" width="8.85546875" style="108"/>
    <col min="5898" max="5898" width="11.7109375" style="108" customWidth="1"/>
    <col min="5899" max="5899" width="14.42578125" style="108" customWidth="1"/>
    <col min="5900" max="5900" width="8.85546875" style="108"/>
    <col min="5901" max="5901" width="62.42578125" style="108" customWidth="1"/>
    <col min="5902" max="6149" width="8.85546875" style="108"/>
    <col min="6150" max="6150" width="24.85546875" style="108" customWidth="1"/>
    <col min="6151" max="6153" width="8.85546875" style="108"/>
    <col min="6154" max="6154" width="11.7109375" style="108" customWidth="1"/>
    <col min="6155" max="6155" width="14.42578125" style="108" customWidth="1"/>
    <col min="6156" max="6156" width="8.85546875" style="108"/>
    <col min="6157" max="6157" width="62.42578125" style="108" customWidth="1"/>
    <col min="6158" max="6405" width="8.85546875" style="108"/>
    <col min="6406" max="6406" width="24.85546875" style="108" customWidth="1"/>
    <col min="6407" max="6409" width="8.85546875" style="108"/>
    <col min="6410" max="6410" width="11.7109375" style="108" customWidth="1"/>
    <col min="6411" max="6411" width="14.42578125" style="108" customWidth="1"/>
    <col min="6412" max="6412" width="8.85546875" style="108"/>
    <col min="6413" max="6413" width="62.42578125" style="108" customWidth="1"/>
    <col min="6414" max="6661" width="8.85546875" style="108"/>
    <col min="6662" max="6662" width="24.85546875" style="108" customWidth="1"/>
    <col min="6663" max="6665" width="8.85546875" style="108"/>
    <col min="6666" max="6666" width="11.7109375" style="108" customWidth="1"/>
    <col min="6667" max="6667" width="14.42578125" style="108" customWidth="1"/>
    <col min="6668" max="6668" width="8.85546875" style="108"/>
    <col min="6669" max="6669" width="62.42578125" style="108" customWidth="1"/>
    <col min="6670" max="6917" width="8.85546875" style="108"/>
    <col min="6918" max="6918" width="24.85546875" style="108" customWidth="1"/>
    <col min="6919" max="6921" width="8.85546875" style="108"/>
    <col min="6922" max="6922" width="11.7109375" style="108" customWidth="1"/>
    <col min="6923" max="6923" width="14.42578125" style="108" customWidth="1"/>
    <col min="6924" max="6924" width="8.85546875" style="108"/>
    <col min="6925" max="6925" width="62.42578125" style="108" customWidth="1"/>
    <col min="6926" max="7173" width="8.85546875" style="108"/>
    <col min="7174" max="7174" width="24.85546875" style="108" customWidth="1"/>
    <col min="7175" max="7177" width="8.85546875" style="108"/>
    <col min="7178" max="7178" width="11.7109375" style="108" customWidth="1"/>
    <col min="7179" max="7179" width="14.42578125" style="108" customWidth="1"/>
    <col min="7180" max="7180" width="8.85546875" style="108"/>
    <col min="7181" max="7181" width="62.42578125" style="108" customWidth="1"/>
    <col min="7182" max="7429" width="8.85546875" style="108"/>
    <col min="7430" max="7430" width="24.85546875" style="108" customWidth="1"/>
    <col min="7431" max="7433" width="8.85546875" style="108"/>
    <col min="7434" max="7434" width="11.7109375" style="108" customWidth="1"/>
    <col min="7435" max="7435" width="14.42578125" style="108" customWidth="1"/>
    <col min="7436" max="7436" width="8.85546875" style="108"/>
    <col min="7437" max="7437" width="62.42578125" style="108" customWidth="1"/>
    <col min="7438" max="7685" width="8.85546875" style="108"/>
    <col min="7686" max="7686" width="24.85546875" style="108" customWidth="1"/>
    <col min="7687" max="7689" width="8.85546875" style="108"/>
    <col min="7690" max="7690" width="11.7109375" style="108" customWidth="1"/>
    <col min="7691" max="7691" width="14.42578125" style="108" customWidth="1"/>
    <col min="7692" max="7692" width="8.85546875" style="108"/>
    <col min="7693" max="7693" width="62.42578125" style="108" customWidth="1"/>
    <col min="7694" max="7941" width="8.85546875" style="108"/>
    <col min="7942" max="7942" width="24.85546875" style="108" customWidth="1"/>
    <col min="7943" max="7945" width="8.85546875" style="108"/>
    <col min="7946" max="7946" width="11.7109375" style="108" customWidth="1"/>
    <col min="7947" max="7947" width="14.42578125" style="108" customWidth="1"/>
    <col min="7948" max="7948" width="8.85546875" style="108"/>
    <col min="7949" max="7949" width="62.42578125" style="108" customWidth="1"/>
    <col min="7950" max="8197" width="8.85546875" style="108"/>
    <col min="8198" max="8198" width="24.85546875" style="108" customWidth="1"/>
    <col min="8199" max="8201" width="8.85546875" style="108"/>
    <col min="8202" max="8202" width="11.7109375" style="108" customWidth="1"/>
    <col min="8203" max="8203" width="14.42578125" style="108" customWidth="1"/>
    <col min="8204" max="8204" width="8.85546875" style="108"/>
    <col min="8205" max="8205" width="62.42578125" style="108" customWidth="1"/>
    <col min="8206" max="8453" width="8.85546875" style="108"/>
    <col min="8454" max="8454" width="24.85546875" style="108" customWidth="1"/>
    <col min="8455" max="8457" width="8.85546875" style="108"/>
    <col min="8458" max="8458" width="11.7109375" style="108" customWidth="1"/>
    <col min="8459" max="8459" width="14.42578125" style="108" customWidth="1"/>
    <col min="8460" max="8460" width="8.85546875" style="108"/>
    <col min="8461" max="8461" width="62.42578125" style="108" customWidth="1"/>
    <col min="8462" max="8709" width="8.85546875" style="108"/>
    <col min="8710" max="8710" width="24.85546875" style="108" customWidth="1"/>
    <col min="8711" max="8713" width="8.85546875" style="108"/>
    <col min="8714" max="8714" width="11.7109375" style="108" customWidth="1"/>
    <col min="8715" max="8715" width="14.42578125" style="108" customWidth="1"/>
    <col min="8716" max="8716" width="8.85546875" style="108"/>
    <col min="8717" max="8717" width="62.42578125" style="108" customWidth="1"/>
    <col min="8718" max="8965" width="8.85546875" style="108"/>
    <col min="8966" max="8966" width="24.85546875" style="108" customWidth="1"/>
    <col min="8967" max="8969" width="8.85546875" style="108"/>
    <col min="8970" max="8970" width="11.7109375" style="108" customWidth="1"/>
    <col min="8971" max="8971" width="14.42578125" style="108" customWidth="1"/>
    <col min="8972" max="8972" width="8.85546875" style="108"/>
    <col min="8973" max="8973" width="62.42578125" style="108" customWidth="1"/>
    <col min="8974" max="9221" width="8.85546875" style="108"/>
    <col min="9222" max="9222" width="24.85546875" style="108" customWidth="1"/>
    <col min="9223" max="9225" width="8.85546875" style="108"/>
    <col min="9226" max="9226" width="11.7109375" style="108" customWidth="1"/>
    <col min="9227" max="9227" width="14.42578125" style="108" customWidth="1"/>
    <col min="9228" max="9228" width="8.85546875" style="108"/>
    <col min="9229" max="9229" width="62.42578125" style="108" customWidth="1"/>
    <col min="9230" max="9477" width="8.85546875" style="108"/>
    <col min="9478" max="9478" width="24.85546875" style="108" customWidth="1"/>
    <col min="9479" max="9481" width="8.85546875" style="108"/>
    <col min="9482" max="9482" width="11.7109375" style="108" customWidth="1"/>
    <col min="9483" max="9483" width="14.42578125" style="108" customWidth="1"/>
    <col min="9484" max="9484" width="8.85546875" style="108"/>
    <col min="9485" max="9485" width="62.42578125" style="108" customWidth="1"/>
    <col min="9486" max="9733" width="8.85546875" style="108"/>
    <col min="9734" max="9734" width="24.85546875" style="108" customWidth="1"/>
    <col min="9735" max="9737" width="8.85546875" style="108"/>
    <col min="9738" max="9738" width="11.7109375" style="108" customWidth="1"/>
    <col min="9739" max="9739" width="14.42578125" style="108" customWidth="1"/>
    <col min="9740" max="9740" width="8.85546875" style="108"/>
    <col min="9741" max="9741" width="62.42578125" style="108" customWidth="1"/>
    <col min="9742" max="9989" width="8.85546875" style="108"/>
    <col min="9990" max="9990" width="24.85546875" style="108" customWidth="1"/>
    <col min="9991" max="9993" width="8.85546875" style="108"/>
    <col min="9994" max="9994" width="11.7109375" style="108" customWidth="1"/>
    <col min="9995" max="9995" width="14.42578125" style="108" customWidth="1"/>
    <col min="9996" max="9996" width="8.85546875" style="108"/>
    <col min="9997" max="9997" width="62.42578125" style="108" customWidth="1"/>
    <col min="9998" max="10245" width="8.85546875" style="108"/>
    <col min="10246" max="10246" width="24.85546875" style="108" customWidth="1"/>
    <col min="10247" max="10249" width="8.85546875" style="108"/>
    <col min="10250" max="10250" width="11.7109375" style="108" customWidth="1"/>
    <col min="10251" max="10251" width="14.42578125" style="108" customWidth="1"/>
    <col min="10252" max="10252" width="8.85546875" style="108"/>
    <col min="10253" max="10253" width="62.42578125" style="108" customWidth="1"/>
    <col min="10254" max="10501" width="8.85546875" style="108"/>
    <col min="10502" max="10502" width="24.85546875" style="108" customWidth="1"/>
    <col min="10503" max="10505" width="8.85546875" style="108"/>
    <col min="10506" max="10506" width="11.7109375" style="108" customWidth="1"/>
    <col min="10507" max="10507" width="14.42578125" style="108" customWidth="1"/>
    <col min="10508" max="10508" width="8.85546875" style="108"/>
    <col min="10509" max="10509" width="62.42578125" style="108" customWidth="1"/>
    <col min="10510" max="10757" width="8.85546875" style="108"/>
    <col min="10758" max="10758" width="24.85546875" style="108" customWidth="1"/>
    <col min="10759" max="10761" width="8.85546875" style="108"/>
    <col min="10762" max="10762" width="11.7109375" style="108" customWidth="1"/>
    <col min="10763" max="10763" width="14.42578125" style="108" customWidth="1"/>
    <col min="10764" max="10764" width="8.85546875" style="108"/>
    <col min="10765" max="10765" width="62.42578125" style="108" customWidth="1"/>
    <col min="10766" max="11013" width="8.85546875" style="108"/>
    <col min="11014" max="11014" width="24.85546875" style="108" customWidth="1"/>
    <col min="11015" max="11017" width="8.85546875" style="108"/>
    <col min="11018" max="11018" width="11.7109375" style="108" customWidth="1"/>
    <col min="11019" max="11019" width="14.42578125" style="108" customWidth="1"/>
    <col min="11020" max="11020" width="8.85546875" style="108"/>
    <col min="11021" max="11021" width="62.42578125" style="108" customWidth="1"/>
    <col min="11022" max="11269" width="8.85546875" style="108"/>
    <col min="11270" max="11270" width="24.85546875" style="108" customWidth="1"/>
    <col min="11271" max="11273" width="8.85546875" style="108"/>
    <col min="11274" max="11274" width="11.7109375" style="108" customWidth="1"/>
    <col min="11275" max="11275" width="14.42578125" style="108" customWidth="1"/>
    <col min="11276" max="11276" width="8.85546875" style="108"/>
    <col min="11277" max="11277" width="62.42578125" style="108" customWidth="1"/>
    <col min="11278" max="11525" width="8.85546875" style="108"/>
    <col min="11526" max="11526" width="24.85546875" style="108" customWidth="1"/>
    <col min="11527" max="11529" width="8.85546875" style="108"/>
    <col min="11530" max="11530" width="11.7109375" style="108" customWidth="1"/>
    <col min="11531" max="11531" width="14.42578125" style="108" customWidth="1"/>
    <col min="11532" max="11532" width="8.85546875" style="108"/>
    <col min="11533" max="11533" width="62.42578125" style="108" customWidth="1"/>
    <col min="11534" max="11781" width="8.85546875" style="108"/>
    <col min="11782" max="11782" width="24.85546875" style="108" customWidth="1"/>
    <col min="11783" max="11785" width="8.85546875" style="108"/>
    <col min="11786" max="11786" width="11.7109375" style="108" customWidth="1"/>
    <col min="11787" max="11787" width="14.42578125" style="108" customWidth="1"/>
    <col min="11788" max="11788" width="8.85546875" style="108"/>
    <col min="11789" max="11789" width="62.42578125" style="108" customWidth="1"/>
    <col min="11790" max="12037" width="8.85546875" style="108"/>
    <col min="12038" max="12038" width="24.85546875" style="108" customWidth="1"/>
    <col min="12039" max="12041" width="8.85546875" style="108"/>
    <col min="12042" max="12042" width="11.7109375" style="108" customWidth="1"/>
    <col min="12043" max="12043" width="14.42578125" style="108" customWidth="1"/>
    <col min="12044" max="12044" width="8.85546875" style="108"/>
    <col min="12045" max="12045" width="62.42578125" style="108" customWidth="1"/>
    <col min="12046" max="12293" width="8.85546875" style="108"/>
    <col min="12294" max="12294" width="24.85546875" style="108" customWidth="1"/>
    <col min="12295" max="12297" width="8.85546875" style="108"/>
    <col min="12298" max="12298" width="11.7109375" style="108" customWidth="1"/>
    <col min="12299" max="12299" width="14.42578125" style="108" customWidth="1"/>
    <col min="12300" max="12300" width="8.85546875" style="108"/>
    <col min="12301" max="12301" width="62.42578125" style="108" customWidth="1"/>
    <col min="12302" max="12549" width="8.85546875" style="108"/>
    <col min="12550" max="12550" width="24.85546875" style="108" customWidth="1"/>
    <col min="12551" max="12553" width="8.85546875" style="108"/>
    <col min="12554" max="12554" width="11.7109375" style="108" customWidth="1"/>
    <col min="12555" max="12555" width="14.42578125" style="108" customWidth="1"/>
    <col min="12556" max="12556" width="8.85546875" style="108"/>
    <col min="12557" max="12557" width="62.42578125" style="108" customWidth="1"/>
    <col min="12558" max="12805" width="8.85546875" style="108"/>
    <col min="12806" max="12806" width="24.85546875" style="108" customWidth="1"/>
    <col min="12807" max="12809" width="8.85546875" style="108"/>
    <col min="12810" max="12810" width="11.7109375" style="108" customWidth="1"/>
    <col min="12811" max="12811" width="14.42578125" style="108" customWidth="1"/>
    <col min="12812" max="12812" width="8.85546875" style="108"/>
    <col min="12813" max="12813" width="62.42578125" style="108" customWidth="1"/>
    <col min="12814" max="13061" width="8.85546875" style="108"/>
    <col min="13062" max="13062" width="24.85546875" style="108" customWidth="1"/>
    <col min="13063" max="13065" width="8.85546875" style="108"/>
    <col min="13066" max="13066" width="11.7109375" style="108" customWidth="1"/>
    <col min="13067" max="13067" width="14.42578125" style="108" customWidth="1"/>
    <col min="13068" max="13068" width="8.85546875" style="108"/>
    <col min="13069" max="13069" width="62.42578125" style="108" customWidth="1"/>
    <col min="13070" max="13317" width="8.85546875" style="108"/>
    <col min="13318" max="13318" width="24.85546875" style="108" customWidth="1"/>
    <col min="13319" max="13321" width="8.85546875" style="108"/>
    <col min="13322" max="13322" width="11.7109375" style="108" customWidth="1"/>
    <col min="13323" max="13323" width="14.42578125" style="108" customWidth="1"/>
    <col min="13324" max="13324" width="8.85546875" style="108"/>
    <col min="13325" max="13325" width="62.42578125" style="108" customWidth="1"/>
    <col min="13326" max="13573" width="8.85546875" style="108"/>
    <col min="13574" max="13574" width="24.85546875" style="108" customWidth="1"/>
    <col min="13575" max="13577" width="8.85546875" style="108"/>
    <col min="13578" max="13578" width="11.7109375" style="108" customWidth="1"/>
    <col min="13579" max="13579" width="14.42578125" style="108" customWidth="1"/>
    <col min="13580" max="13580" width="8.85546875" style="108"/>
    <col min="13581" max="13581" width="62.42578125" style="108" customWidth="1"/>
    <col min="13582" max="13829" width="8.85546875" style="108"/>
    <col min="13830" max="13830" width="24.85546875" style="108" customWidth="1"/>
    <col min="13831" max="13833" width="8.85546875" style="108"/>
    <col min="13834" max="13834" width="11.7109375" style="108" customWidth="1"/>
    <col min="13835" max="13835" width="14.42578125" style="108" customWidth="1"/>
    <col min="13836" max="13836" width="8.85546875" style="108"/>
    <col min="13837" max="13837" width="62.42578125" style="108" customWidth="1"/>
    <col min="13838" max="14085" width="8.85546875" style="108"/>
    <col min="14086" max="14086" width="24.85546875" style="108" customWidth="1"/>
    <col min="14087" max="14089" width="8.85546875" style="108"/>
    <col min="14090" max="14090" width="11.7109375" style="108" customWidth="1"/>
    <col min="14091" max="14091" width="14.42578125" style="108" customWidth="1"/>
    <col min="14092" max="14092" width="8.85546875" style="108"/>
    <col min="14093" max="14093" width="62.42578125" style="108" customWidth="1"/>
    <col min="14094" max="14341" width="8.85546875" style="108"/>
    <col min="14342" max="14342" width="24.85546875" style="108" customWidth="1"/>
    <col min="14343" max="14345" width="8.85546875" style="108"/>
    <col min="14346" max="14346" width="11.7109375" style="108" customWidth="1"/>
    <col min="14347" max="14347" width="14.42578125" style="108" customWidth="1"/>
    <col min="14348" max="14348" width="8.85546875" style="108"/>
    <col min="14349" max="14349" width="62.42578125" style="108" customWidth="1"/>
    <col min="14350" max="14597" width="8.85546875" style="108"/>
    <col min="14598" max="14598" width="24.85546875" style="108" customWidth="1"/>
    <col min="14599" max="14601" width="8.85546875" style="108"/>
    <col min="14602" max="14602" width="11.7109375" style="108" customWidth="1"/>
    <col min="14603" max="14603" width="14.42578125" style="108" customWidth="1"/>
    <col min="14604" max="14604" width="8.85546875" style="108"/>
    <col min="14605" max="14605" width="62.42578125" style="108" customWidth="1"/>
    <col min="14606" max="14853" width="8.85546875" style="108"/>
    <col min="14854" max="14854" width="24.85546875" style="108" customWidth="1"/>
    <col min="14855" max="14857" width="8.85546875" style="108"/>
    <col min="14858" max="14858" width="11.7109375" style="108" customWidth="1"/>
    <col min="14859" max="14859" width="14.42578125" style="108" customWidth="1"/>
    <col min="14860" max="14860" width="8.85546875" style="108"/>
    <col min="14861" max="14861" width="62.42578125" style="108" customWidth="1"/>
    <col min="14862" max="15109" width="8.85546875" style="108"/>
    <col min="15110" max="15110" width="24.85546875" style="108" customWidth="1"/>
    <col min="15111" max="15113" width="8.85546875" style="108"/>
    <col min="15114" max="15114" width="11.7109375" style="108" customWidth="1"/>
    <col min="15115" max="15115" width="14.42578125" style="108" customWidth="1"/>
    <col min="15116" max="15116" width="8.85546875" style="108"/>
    <col min="15117" max="15117" width="62.42578125" style="108" customWidth="1"/>
    <col min="15118" max="15365" width="8.85546875" style="108"/>
    <col min="15366" max="15366" width="24.85546875" style="108" customWidth="1"/>
    <col min="15367" max="15369" width="8.85546875" style="108"/>
    <col min="15370" max="15370" width="11.7109375" style="108" customWidth="1"/>
    <col min="15371" max="15371" width="14.42578125" style="108" customWidth="1"/>
    <col min="15372" max="15372" width="8.85546875" style="108"/>
    <col min="15373" max="15373" width="62.42578125" style="108" customWidth="1"/>
    <col min="15374" max="15621" width="8.85546875" style="108"/>
    <col min="15622" max="15622" width="24.85546875" style="108" customWidth="1"/>
    <col min="15623" max="15625" width="8.85546875" style="108"/>
    <col min="15626" max="15626" width="11.7109375" style="108" customWidth="1"/>
    <col min="15627" max="15627" width="14.42578125" style="108" customWidth="1"/>
    <col min="15628" max="15628" width="8.85546875" style="108"/>
    <col min="15629" max="15629" width="62.42578125" style="108" customWidth="1"/>
    <col min="15630" max="15877" width="8.85546875" style="108"/>
    <col min="15878" max="15878" width="24.85546875" style="108" customWidth="1"/>
    <col min="15879" max="15881" width="8.85546875" style="108"/>
    <col min="15882" max="15882" width="11.7109375" style="108" customWidth="1"/>
    <col min="15883" max="15883" width="14.42578125" style="108" customWidth="1"/>
    <col min="15884" max="15884" width="8.85546875" style="108"/>
    <col min="15885" max="15885" width="62.42578125" style="108" customWidth="1"/>
    <col min="15886" max="16133" width="8.85546875" style="108"/>
    <col min="16134" max="16134" width="24.85546875" style="108" customWidth="1"/>
    <col min="16135" max="16137" width="8.85546875" style="108"/>
    <col min="16138" max="16138" width="11.7109375" style="108" customWidth="1"/>
    <col min="16139" max="16139" width="14.42578125" style="108" customWidth="1"/>
    <col min="16140" max="16140" width="8.85546875" style="108"/>
    <col min="16141" max="16141" width="62.42578125" style="108" customWidth="1"/>
    <col min="16142" max="16384" width="8.85546875" style="108"/>
  </cols>
  <sheetData>
    <row r="1" spans="1:13" ht="20.25" x14ac:dyDescent="0.25">
      <c r="A1" s="289" t="s">
        <v>182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</row>
    <row r="2" spans="1:13" ht="20.25" x14ac:dyDescent="0.25">
      <c r="A2" s="289" t="s">
        <v>183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</row>
    <row r="3" spans="1:13" ht="20.25" x14ac:dyDescent="0.25">
      <c r="A3" s="289" t="s">
        <v>184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</row>
    <row r="4" spans="1:13" ht="20.25" x14ac:dyDescent="0.25">
      <c r="A4" s="289" t="s">
        <v>185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</row>
    <row r="5" spans="1:13" ht="20.25" x14ac:dyDescent="0.25">
      <c r="A5" s="289" t="s">
        <v>186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</row>
    <row r="6" spans="1:13" x14ac:dyDescent="0.25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</row>
    <row r="7" spans="1:13" x14ac:dyDescent="0.25">
      <c r="A7" s="287" t="s">
        <v>191</v>
      </c>
      <c r="B7" s="287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</row>
    <row r="8" spans="1:13" x14ac:dyDescent="0.25">
      <c r="A8" s="287"/>
      <c r="B8" s="287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</row>
    <row r="9" spans="1:13" x14ac:dyDescent="0.25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</row>
    <row r="10" spans="1:13" ht="96" customHeight="1" x14ac:dyDescent="0.25">
      <c r="A10" s="283" t="s">
        <v>226</v>
      </c>
      <c r="B10" s="283"/>
      <c r="C10" s="283"/>
      <c r="D10" s="283"/>
      <c r="E10" s="283"/>
      <c r="F10" s="283"/>
      <c r="G10" s="283"/>
      <c r="H10" s="283"/>
      <c r="I10" s="283"/>
      <c r="J10" s="283"/>
      <c r="K10" s="283"/>
      <c r="L10" s="283"/>
      <c r="M10" s="283"/>
    </row>
    <row r="11" spans="1:13" ht="38.25" customHeight="1" x14ac:dyDescent="0.25">
      <c r="A11" s="280"/>
      <c r="B11" s="280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</row>
    <row r="12" spans="1:13" ht="30" customHeight="1" x14ac:dyDescent="0.25">
      <c r="A12" s="283" t="s">
        <v>192</v>
      </c>
      <c r="B12" s="283"/>
      <c r="C12" s="283"/>
      <c r="D12" s="283"/>
      <c r="E12" s="283"/>
      <c r="F12" s="283"/>
      <c r="G12" s="283"/>
      <c r="H12" s="283"/>
      <c r="I12" s="283"/>
      <c r="J12" s="283"/>
      <c r="K12" s="283"/>
      <c r="L12" s="283"/>
      <c r="M12" s="283"/>
    </row>
    <row r="13" spans="1:13" x14ac:dyDescent="0.25">
      <c r="A13" s="280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</row>
    <row r="14" spans="1:13" ht="38.25" customHeight="1" x14ac:dyDescent="0.25">
      <c r="A14" s="283" t="s">
        <v>206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</row>
    <row r="15" spans="1:13" x14ac:dyDescent="0.25">
      <c r="A15" s="280"/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</row>
    <row r="16" spans="1:13" ht="54.75" customHeight="1" x14ac:dyDescent="0.25">
      <c r="A16" s="283" t="s">
        <v>204</v>
      </c>
      <c r="B16" s="283"/>
      <c r="C16" s="283"/>
      <c r="D16" s="283"/>
      <c r="E16" s="283"/>
      <c r="F16" s="283"/>
      <c r="G16" s="283"/>
      <c r="H16" s="283"/>
      <c r="I16" s="283"/>
      <c r="J16" s="283"/>
      <c r="K16" s="283"/>
      <c r="L16" s="283"/>
      <c r="M16" s="283"/>
    </row>
    <row r="17" spans="1:13" x14ac:dyDescent="0.25">
      <c r="A17" s="280"/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</row>
    <row r="18" spans="1:13" ht="38.25" customHeight="1" x14ac:dyDescent="0.25">
      <c r="A18" s="283" t="s">
        <v>208</v>
      </c>
      <c r="B18" s="283"/>
      <c r="C18" s="283"/>
      <c r="D18" s="283"/>
      <c r="E18" s="283"/>
      <c r="F18" s="283"/>
      <c r="G18" s="283"/>
      <c r="H18" s="283"/>
      <c r="I18" s="283"/>
      <c r="J18" s="283"/>
      <c r="K18" s="283"/>
      <c r="L18" s="283"/>
      <c r="M18" s="283"/>
    </row>
    <row r="19" spans="1:13" x14ac:dyDescent="0.25">
      <c r="A19" s="280"/>
      <c r="B19" s="280"/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</row>
    <row r="20" spans="1:13" ht="38.25" customHeight="1" x14ac:dyDescent="0.25">
      <c r="A20" s="283" t="s">
        <v>227</v>
      </c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</row>
    <row r="21" spans="1:13" x14ac:dyDescent="0.25">
      <c r="A21" s="280"/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</row>
    <row r="22" spans="1:13" ht="38.25" customHeight="1" x14ac:dyDescent="0.25">
      <c r="A22" s="281" t="s">
        <v>209</v>
      </c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</row>
    <row r="23" spans="1:13" x14ac:dyDescent="0.25">
      <c r="A23" s="280"/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</row>
    <row r="24" spans="1:13" ht="41.25" customHeight="1" x14ac:dyDescent="0.25">
      <c r="A24" s="283" t="s">
        <v>207</v>
      </c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</row>
    <row r="25" spans="1:13" x14ac:dyDescent="0.25">
      <c r="A25" s="280"/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</row>
    <row r="26" spans="1:13" ht="30" customHeight="1" x14ac:dyDescent="0.25">
      <c r="A26" s="281" t="s">
        <v>193</v>
      </c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</row>
    <row r="27" spans="1:13" ht="30" customHeight="1" x14ac:dyDescent="0.25">
      <c r="A27" s="280"/>
      <c r="B27" s="280"/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</row>
    <row r="28" spans="1:13" ht="60" customHeight="1" x14ac:dyDescent="0.25">
      <c r="A28" s="283" t="s">
        <v>205</v>
      </c>
      <c r="B28" s="283"/>
      <c r="C28" s="283"/>
      <c r="D28" s="283"/>
      <c r="E28" s="283"/>
      <c r="F28" s="283"/>
      <c r="G28" s="283"/>
      <c r="H28" s="283"/>
      <c r="I28" s="283"/>
      <c r="J28" s="283"/>
      <c r="K28" s="283"/>
      <c r="L28" s="283"/>
      <c r="M28" s="283"/>
    </row>
    <row r="29" spans="1:13" ht="30.75" customHeight="1" x14ac:dyDescent="0.25">
      <c r="A29" s="284"/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</row>
    <row r="30" spans="1:13" x14ac:dyDescent="0.25">
      <c r="A30" s="280"/>
      <c r="B30" s="280"/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</row>
    <row r="31" spans="1:13" ht="144" customHeight="1" x14ac:dyDescent="0.25">
      <c r="A31" s="285" t="s">
        <v>247</v>
      </c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</row>
    <row r="32" spans="1:13" s="120" customFormat="1" ht="35.25" x14ac:dyDescent="0.25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</row>
    <row r="33" spans="1:13" x14ac:dyDescent="0.25">
      <c r="A33" s="108" t="s">
        <v>187</v>
      </c>
    </row>
    <row r="34" spans="1:13" x14ac:dyDescent="0.25">
      <c r="A34" s="281" t="s">
        <v>194</v>
      </c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</row>
    <row r="35" spans="1:13" x14ac:dyDescent="0.25">
      <c r="A35" s="281" t="s">
        <v>195</v>
      </c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</row>
    <row r="36" spans="1:13" x14ac:dyDescent="0.25">
      <c r="A36" s="281" t="s">
        <v>198</v>
      </c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</row>
    <row r="37" spans="1:13" x14ac:dyDescent="0.25">
      <c r="A37" s="256"/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</row>
    <row r="38" spans="1:13" x14ac:dyDescent="0.25">
      <c r="A38" s="281" t="s">
        <v>232</v>
      </c>
      <c r="B38" s="281"/>
      <c r="D38" s="122"/>
      <c r="E38" s="122"/>
      <c r="F38" s="122"/>
      <c r="G38" s="122"/>
      <c r="H38" s="122"/>
      <c r="I38" s="122"/>
      <c r="J38" s="122"/>
      <c r="K38" s="122"/>
      <c r="L38" s="122"/>
      <c r="M38" s="122"/>
    </row>
    <row r="39" spans="1:13" x14ac:dyDescent="0.25">
      <c r="A39" s="121" t="s">
        <v>201</v>
      </c>
      <c r="B39" s="256"/>
      <c r="D39" s="122"/>
      <c r="E39" s="122"/>
      <c r="F39" s="122"/>
      <c r="G39" s="122"/>
      <c r="H39" s="122"/>
      <c r="I39" s="122"/>
      <c r="J39" s="122"/>
      <c r="K39" s="122"/>
      <c r="L39" s="122"/>
      <c r="M39" s="122"/>
    </row>
    <row r="40" spans="1:13" x14ac:dyDescent="0.25">
      <c r="A40" s="281" t="s">
        <v>197</v>
      </c>
      <c r="B40" s="281"/>
      <c r="C40" s="281"/>
      <c r="D40" s="281"/>
      <c r="E40" s="281"/>
      <c r="F40" s="281"/>
      <c r="G40" s="281"/>
      <c r="H40" s="281"/>
      <c r="I40" s="281"/>
      <c r="J40" s="281"/>
      <c r="K40" s="281"/>
      <c r="L40" s="281"/>
      <c r="M40" s="281"/>
    </row>
    <row r="41" spans="1:13" x14ac:dyDescent="0.25">
      <c r="A41" s="281" t="s">
        <v>196</v>
      </c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</row>
    <row r="42" spans="1:13" x14ac:dyDescent="0.25">
      <c r="A42" s="108" t="s">
        <v>229</v>
      </c>
      <c r="B42" s="256"/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</row>
    <row r="43" spans="1:13" x14ac:dyDescent="0.25">
      <c r="A43" s="108" t="s">
        <v>230</v>
      </c>
      <c r="B43" s="125"/>
      <c r="C43" s="125"/>
      <c r="D43" s="125"/>
      <c r="G43" s="256"/>
      <c r="H43" s="256"/>
      <c r="I43" s="256"/>
      <c r="J43" s="256"/>
      <c r="K43" s="256"/>
      <c r="L43" s="256"/>
      <c r="M43" s="256"/>
    </row>
    <row r="44" spans="1:13" x14ac:dyDescent="0.25">
      <c r="A44" s="108" t="s">
        <v>231</v>
      </c>
      <c r="B44" s="256"/>
      <c r="C44" s="256"/>
      <c r="D44" s="259"/>
      <c r="E44" s="125"/>
      <c r="F44" s="256"/>
      <c r="G44" s="256"/>
      <c r="H44" s="256"/>
      <c r="I44" s="256"/>
      <c r="J44" s="256"/>
      <c r="K44" s="256"/>
      <c r="L44" s="256"/>
      <c r="M44" s="256"/>
    </row>
    <row r="45" spans="1:13" x14ac:dyDescent="0.25">
      <c r="A45" s="108" t="s">
        <v>238</v>
      </c>
      <c r="B45" s="271"/>
      <c r="C45" s="271"/>
      <c r="D45" s="259"/>
      <c r="E45" s="125"/>
      <c r="F45" s="271"/>
      <c r="G45" s="271"/>
      <c r="H45" s="271"/>
      <c r="I45" s="271"/>
      <c r="J45" s="271"/>
      <c r="K45" s="271"/>
      <c r="L45" s="271"/>
      <c r="M45" s="271"/>
    </row>
    <row r="46" spans="1:13" x14ac:dyDescent="0.25">
      <c r="A46" s="108" t="s">
        <v>239</v>
      </c>
      <c r="B46" s="271"/>
      <c r="C46" s="271"/>
      <c r="D46" s="259"/>
      <c r="E46" s="125"/>
      <c r="F46" s="271"/>
      <c r="G46" s="271"/>
      <c r="H46" s="271"/>
      <c r="I46" s="271"/>
      <c r="J46" s="271"/>
      <c r="K46" s="271"/>
      <c r="L46" s="271"/>
      <c r="M46" s="271"/>
    </row>
    <row r="47" spans="1:13" x14ac:dyDescent="0.25">
      <c r="A47" s="108" t="s">
        <v>240</v>
      </c>
      <c r="B47" s="271"/>
      <c r="C47" s="271"/>
      <c r="D47" s="259"/>
      <c r="E47" s="125"/>
      <c r="F47" s="271"/>
      <c r="G47" s="271"/>
      <c r="H47" s="271"/>
      <c r="I47" s="271"/>
      <c r="J47" s="271"/>
      <c r="K47" s="271"/>
      <c r="L47" s="271"/>
      <c r="M47" s="271"/>
    </row>
    <row r="48" spans="1:13" x14ac:dyDescent="0.25">
      <c r="A48" s="108" t="s">
        <v>241</v>
      </c>
      <c r="B48" s="271"/>
      <c r="C48" s="271"/>
      <c r="D48" s="259"/>
      <c r="E48" s="125"/>
      <c r="F48" s="271"/>
      <c r="G48" s="271"/>
      <c r="H48" s="271"/>
      <c r="I48" s="271"/>
      <c r="J48" s="271"/>
      <c r="K48" s="271"/>
      <c r="L48" s="271"/>
      <c r="M48" s="271"/>
    </row>
    <row r="49" spans="1:13" x14ac:dyDescent="0.25">
      <c r="A49" s="108" t="s">
        <v>242</v>
      </c>
      <c r="B49" s="271"/>
      <c r="C49" s="271"/>
      <c r="D49" s="259"/>
      <c r="E49" s="125"/>
      <c r="F49" s="271"/>
      <c r="G49" s="271"/>
      <c r="H49" s="271"/>
      <c r="I49" s="271"/>
      <c r="J49" s="271"/>
      <c r="K49" s="271"/>
      <c r="L49" s="271"/>
      <c r="M49" s="271"/>
    </row>
    <row r="50" spans="1:13" x14ac:dyDescent="0.25">
      <c r="A50" s="108" t="s">
        <v>243</v>
      </c>
      <c r="B50" s="271"/>
      <c r="C50" s="271"/>
      <c r="D50" s="259"/>
      <c r="E50" s="125"/>
      <c r="F50" s="271"/>
      <c r="G50" s="271"/>
      <c r="H50" s="271"/>
      <c r="I50" s="271"/>
      <c r="J50" s="271"/>
      <c r="K50" s="271"/>
      <c r="L50" s="271"/>
      <c r="M50" s="271"/>
    </row>
    <row r="51" spans="1:13" x14ac:dyDescent="0.25">
      <c r="A51" s="108" t="s">
        <v>244</v>
      </c>
      <c r="B51" s="271"/>
      <c r="C51" s="271"/>
      <c r="D51" s="259"/>
      <c r="E51" s="125"/>
      <c r="F51" s="271"/>
      <c r="G51" s="271"/>
      <c r="H51" s="271"/>
      <c r="I51" s="271"/>
      <c r="J51" s="271"/>
      <c r="K51" s="271"/>
      <c r="L51" s="271"/>
      <c r="M51" s="271"/>
    </row>
    <row r="52" spans="1:13" x14ac:dyDescent="0.25">
      <c r="A52" s="108" t="s">
        <v>245</v>
      </c>
      <c r="B52" s="256"/>
      <c r="C52" s="256"/>
      <c r="D52" s="125"/>
      <c r="E52" s="259"/>
      <c r="F52" s="256"/>
      <c r="G52" s="256"/>
      <c r="H52" s="256"/>
      <c r="I52" s="256"/>
      <c r="J52" s="256"/>
      <c r="K52" s="256"/>
      <c r="L52" s="256"/>
      <c r="M52" s="256"/>
    </row>
    <row r="53" spans="1:13" x14ac:dyDescent="0.25">
      <c r="A53" s="108" t="s">
        <v>246</v>
      </c>
    </row>
    <row r="56" spans="1:13" ht="18.75" customHeight="1" x14ac:dyDescent="0.25">
      <c r="C56" s="282" t="s">
        <v>188</v>
      </c>
      <c r="D56" s="282"/>
      <c r="E56" s="282"/>
      <c r="F56" s="282"/>
      <c r="G56" s="282"/>
      <c r="H56" s="282"/>
      <c r="I56" s="282"/>
      <c r="J56" s="282"/>
      <c r="K56" s="282"/>
      <c r="L56" s="282"/>
      <c r="M56" s="282"/>
    </row>
    <row r="57" spans="1:13" x14ac:dyDescent="0.25">
      <c r="C57" s="282"/>
      <c r="D57" s="282"/>
      <c r="E57" s="282"/>
      <c r="F57" s="282"/>
      <c r="G57" s="282"/>
      <c r="H57" s="282"/>
      <c r="I57" s="282"/>
      <c r="J57" s="282"/>
      <c r="K57" s="282"/>
      <c r="L57" s="282"/>
      <c r="M57" s="282"/>
    </row>
    <row r="58" spans="1:13" x14ac:dyDescent="0.25"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</row>
  </sheetData>
  <sheetProtection formatCells="0" formatColumns="0" formatRows="0" insertColumns="0" insertRows="0" insertHyperlinks="0" deleteColumns="0" deleteRows="0" sort="0" autoFilter="0" pivotTables="0"/>
  <mergeCells count="38">
    <mergeCell ref="A6:M6"/>
    <mergeCell ref="A1:M1"/>
    <mergeCell ref="A2:M2"/>
    <mergeCell ref="A3:M3"/>
    <mergeCell ref="A4:M4"/>
    <mergeCell ref="A5:M5"/>
    <mergeCell ref="A20:M20"/>
    <mergeCell ref="A7:M8"/>
    <mergeCell ref="A10:M10"/>
    <mergeCell ref="A11:M11"/>
    <mergeCell ref="A12:M12"/>
    <mergeCell ref="A13:M13"/>
    <mergeCell ref="A14:M14"/>
    <mergeCell ref="A9:M9"/>
    <mergeCell ref="A15:M15"/>
    <mergeCell ref="A16:M16"/>
    <mergeCell ref="A17:M17"/>
    <mergeCell ref="A18:M18"/>
    <mergeCell ref="A19:M19"/>
    <mergeCell ref="A23:M23"/>
    <mergeCell ref="A21:M21"/>
    <mergeCell ref="A24:M24"/>
    <mergeCell ref="A25:M25"/>
    <mergeCell ref="A26:M26"/>
    <mergeCell ref="A22:M22"/>
    <mergeCell ref="A27:M27"/>
    <mergeCell ref="A34:M34"/>
    <mergeCell ref="A35:M35"/>
    <mergeCell ref="A40:M40"/>
    <mergeCell ref="C56:M58"/>
    <mergeCell ref="A30:M30"/>
    <mergeCell ref="A28:M28"/>
    <mergeCell ref="A38:B38"/>
    <mergeCell ref="A41:M41"/>
    <mergeCell ref="A36:M36"/>
    <mergeCell ref="A29:M29"/>
    <mergeCell ref="A31:M31"/>
    <mergeCell ref="A32:M32"/>
  </mergeCells>
  <printOptions horizontalCentered="1" verticalCentered="1"/>
  <pageMargins left="0.7" right="0.7" top="0.75" bottom="0.75" header="0.3" footer="0.3"/>
  <pageSetup scale="40" orientation="landscape" r:id="rId1"/>
  <rowBreaks count="1" manualBreakCount="1">
    <brk id="29" max="1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C21"/>
  <sheetViews>
    <sheetView zoomScaleNormal="100" workbookViewId="0">
      <selection activeCell="C18" sqref="C18"/>
    </sheetView>
  </sheetViews>
  <sheetFormatPr defaultRowHeight="15" x14ac:dyDescent="0.25"/>
  <cols>
    <col min="1" max="1" width="61.42578125" customWidth="1"/>
    <col min="2" max="2" width="13.5703125" customWidth="1"/>
    <col min="3" max="3" width="72.140625" style="129" customWidth="1"/>
  </cols>
  <sheetData>
    <row r="1" spans="1:3" s="82" customFormat="1" ht="20.25" thickTop="1" thickBot="1" x14ac:dyDescent="0.35">
      <c r="A1" s="298" t="s">
        <v>174</v>
      </c>
      <c r="B1" s="298"/>
      <c r="C1" s="298"/>
    </row>
    <row r="2" spans="1:3" s="82" customFormat="1" ht="30" customHeight="1" thickTop="1" x14ac:dyDescent="0.3">
      <c r="A2" s="299" t="s">
        <v>1</v>
      </c>
      <c r="B2" s="300"/>
      <c r="C2" s="119"/>
    </row>
    <row r="3" spans="1:3" s="82" customFormat="1" ht="30" customHeight="1" x14ac:dyDescent="0.3">
      <c r="A3" s="292" t="s">
        <v>175</v>
      </c>
      <c r="B3" s="292"/>
      <c r="C3" s="119"/>
    </row>
    <row r="4" spans="1:3" s="82" customFormat="1" ht="30" customHeight="1" x14ac:dyDescent="0.3">
      <c r="A4" s="292" t="s">
        <v>176</v>
      </c>
      <c r="B4" s="292"/>
      <c r="C4" s="119"/>
    </row>
    <row r="5" spans="1:3" s="82" customFormat="1" ht="30" customHeight="1" x14ac:dyDescent="0.3">
      <c r="A5" s="292" t="s">
        <v>225</v>
      </c>
      <c r="B5" s="292"/>
      <c r="C5" s="119"/>
    </row>
    <row r="6" spans="1:3" s="82" customFormat="1" ht="30" customHeight="1" x14ac:dyDescent="0.3">
      <c r="A6" s="292" t="s">
        <v>177</v>
      </c>
      <c r="B6" s="292"/>
      <c r="C6" s="119"/>
    </row>
    <row r="7" spans="1:3" s="82" customFormat="1" ht="30" customHeight="1" x14ac:dyDescent="0.3">
      <c r="A7" s="292" t="s">
        <v>178</v>
      </c>
      <c r="B7" s="292"/>
      <c r="C7" s="119"/>
    </row>
    <row r="8" spans="1:3" s="82" customFormat="1" ht="30" customHeight="1" x14ac:dyDescent="0.3">
      <c r="A8" s="292" t="s">
        <v>179</v>
      </c>
      <c r="B8" s="292"/>
      <c r="C8" s="119"/>
    </row>
    <row r="9" spans="1:3" s="82" customFormat="1" ht="30" customHeight="1" x14ac:dyDescent="0.3">
      <c r="A9" s="292" t="s">
        <v>177</v>
      </c>
      <c r="B9" s="292"/>
      <c r="C9" s="119"/>
    </row>
    <row r="10" spans="1:3" s="82" customFormat="1" ht="30" customHeight="1" x14ac:dyDescent="0.3">
      <c r="A10" s="293" t="s">
        <v>224</v>
      </c>
      <c r="B10" s="294"/>
      <c r="C10" s="119"/>
    </row>
    <row r="11" spans="1:3" s="82" customFormat="1" ht="30" customHeight="1" x14ac:dyDescent="0.3">
      <c r="A11" s="293" t="s">
        <v>216</v>
      </c>
      <c r="B11" s="294"/>
      <c r="C11" s="119"/>
    </row>
    <row r="12" spans="1:3" s="82" customFormat="1" ht="30" customHeight="1" x14ac:dyDescent="0.3">
      <c r="A12" s="292" t="s">
        <v>180</v>
      </c>
      <c r="B12" s="292"/>
      <c r="C12" s="119"/>
    </row>
    <row r="13" spans="1:3" s="82" customFormat="1" ht="30" customHeight="1" x14ac:dyDescent="0.3">
      <c r="A13" s="293" t="s">
        <v>221</v>
      </c>
      <c r="B13" s="294"/>
      <c r="C13" s="119"/>
    </row>
    <row r="14" spans="1:3" s="82" customFormat="1" ht="30" customHeight="1" x14ac:dyDescent="0.3">
      <c r="A14" s="293" t="s">
        <v>222</v>
      </c>
      <c r="B14" s="294"/>
      <c r="C14" s="119"/>
    </row>
    <row r="15" spans="1:3" s="82" customFormat="1" ht="30" customHeight="1" x14ac:dyDescent="0.3">
      <c r="A15" s="291" t="s">
        <v>181</v>
      </c>
      <c r="B15" s="291"/>
      <c r="C15" s="257"/>
    </row>
    <row r="16" spans="1:3" s="82" customFormat="1" ht="30" customHeight="1" x14ac:dyDescent="0.3">
      <c r="A16" s="295" t="s">
        <v>223</v>
      </c>
      <c r="B16" s="295"/>
      <c r="C16" s="257"/>
    </row>
    <row r="17" spans="1:3" s="82" customFormat="1" ht="39.75" customHeight="1" x14ac:dyDescent="0.3">
      <c r="A17" s="296" t="s">
        <v>228</v>
      </c>
      <c r="B17" s="297"/>
      <c r="C17" s="257"/>
    </row>
    <row r="18" spans="1:3" ht="30" customHeight="1" x14ac:dyDescent="0.3">
      <c r="A18" s="290" t="s">
        <v>200</v>
      </c>
      <c r="B18" s="290"/>
      <c r="C18" s="258"/>
    </row>
    <row r="19" spans="1:3" ht="30" customHeight="1" x14ac:dyDescent="0.3">
      <c r="A19" s="290" t="s">
        <v>217</v>
      </c>
      <c r="B19" s="290"/>
      <c r="C19" s="258"/>
    </row>
    <row r="20" spans="1:3" ht="30" customHeight="1" x14ac:dyDescent="0.3">
      <c r="A20" s="290" t="s">
        <v>218</v>
      </c>
      <c r="B20" s="290"/>
      <c r="C20" s="258"/>
    </row>
    <row r="21" spans="1:3" ht="30" customHeight="1" x14ac:dyDescent="0.25"/>
  </sheetData>
  <sheetProtection sheet="1" formatCells="0" formatColumns="0" formatRows="0" insertColumns="0" insertRows="0" insertHyperlinks="0" deleteColumns="0" deleteRows="0" sort="0" autoFilter="0" pivotTables="0"/>
  <mergeCells count="20">
    <mergeCell ref="A4:B4"/>
    <mergeCell ref="A1:C1"/>
    <mergeCell ref="A2:B2"/>
    <mergeCell ref="A3:B3"/>
    <mergeCell ref="A5:B5"/>
    <mergeCell ref="A20:B20"/>
    <mergeCell ref="A15:B15"/>
    <mergeCell ref="A18:B18"/>
    <mergeCell ref="A19:B19"/>
    <mergeCell ref="A6:B6"/>
    <mergeCell ref="A7:B7"/>
    <mergeCell ref="A8:B8"/>
    <mergeCell ref="A9:B9"/>
    <mergeCell ref="A12:B12"/>
    <mergeCell ref="A11:B11"/>
    <mergeCell ref="A13:B13"/>
    <mergeCell ref="A14:B14"/>
    <mergeCell ref="A16:B16"/>
    <mergeCell ref="A10:B10"/>
    <mergeCell ref="A17:B17"/>
  </mergeCells>
  <pageMargins left="0.7" right="0.7" top="0.75" bottom="0.75" header="0.3" footer="0.3"/>
  <pageSetup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S71"/>
  <sheetViews>
    <sheetView topLeftCell="A34" zoomScale="90" zoomScaleNormal="90" workbookViewId="0">
      <selection activeCell="A18" sqref="A18"/>
    </sheetView>
  </sheetViews>
  <sheetFormatPr defaultRowHeight="18.75" x14ac:dyDescent="0.25"/>
  <cols>
    <col min="1" max="1" width="81.140625" style="73" customWidth="1"/>
    <col min="2" max="14" width="15.7109375" style="144" customWidth="1"/>
    <col min="15" max="15" width="11" style="1" customWidth="1"/>
    <col min="16" max="16" width="11.7109375" style="1" customWidth="1"/>
    <col min="17" max="17" width="13.7109375" style="1" customWidth="1"/>
    <col min="18" max="18" width="12.140625" style="1" customWidth="1"/>
    <col min="19" max="19" width="10.5703125" style="1" customWidth="1"/>
    <col min="20" max="20" width="11.5703125" style="1" customWidth="1"/>
    <col min="21" max="21" width="10.7109375" style="1" customWidth="1"/>
    <col min="22" max="22" width="14.85546875" style="1" customWidth="1"/>
    <col min="23" max="23" width="15" style="1" customWidth="1"/>
    <col min="24" max="24" width="9.140625" style="1"/>
    <col min="25" max="25" width="16.28515625" style="1" customWidth="1"/>
    <col min="26" max="26" width="11.140625" style="1" customWidth="1"/>
    <col min="27" max="27" width="10.85546875" style="1" customWidth="1"/>
    <col min="28" max="28" width="14.42578125" style="1" customWidth="1"/>
    <col min="29" max="29" width="10.42578125" style="1" customWidth="1"/>
    <col min="30" max="30" width="11" style="1" customWidth="1"/>
    <col min="31" max="31" width="15.7109375" style="1" customWidth="1"/>
    <col min="32" max="33" width="9.140625" style="1"/>
    <col min="34" max="34" width="12.140625" style="1" customWidth="1"/>
    <col min="35" max="16384" width="9.140625" style="1"/>
  </cols>
  <sheetData>
    <row r="1" spans="1:19" x14ac:dyDescent="0.25">
      <c r="A1" s="1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9" x14ac:dyDescent="0.25">
      <c r="A2" s="307" t="s">
        <v>165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</row>
    <row r="3" spans="1:19" x14ac:dyDescent="0.25">
      <c r="A3" s="305">
        <f>IFERROR('Info. General Empresa'!C2:C2,"-")</f>
        <v>0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</row>
    <row r="4" spans="1:19" x14ac:dyDescent="0.25">
      <c r="A4" s="305">
        <f>IFERROR('Info. General Empresa'!C18:C18,"-")</f>
        <v>0</v>
      </c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</row>
    <row r="5" spans="1:19" x14ac:dyDescent="0.25">
      <c r="A5" s="7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</row>
    <row r="6" spans="1:19" x14ac:dyDescent="0.25">
      <c r="A6" s="12"/>
    </row>
    <row r="7" spans="1:19" ht="30" customHeight="1" x14ac:dyDescent="0.25">
      <c r="A7" s="309"/>
      <c r="B7" s="306" t="s">
        <v>117</v>
      </c>
      <c r="C7" s="306"/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10" t="s">
        <v>161</v>
      </c>
    </row>
    <row r="8" spans="1:19" s="16" customFormat="1" ht="78.75" customHeight="1" x14ac:dyDescent="0.25">
      <c r="A8" s="309"/>
      <c r="B8" s="150" t="s">
        <v>118</v>
      </c>
      <c r="C8" s="150" t="s">
        <v>119</v>
      </c>
      <c r="D8" s="150" t="s">
        <v>120</v>
      </c>
      <c r="E8" s="150" t="s">
        <v>121</v>
      </c>
      <c r="F8" s="150" t="s">
        <v>122</v>
      </c>
      <c r="G8" s="150" t="s">
        <v>123</v>
      </c>
      <c r="H8" s="150" t="s">
        <v>124</v>
      </c>
      <c r="I8" s="150" t="s">
        <v>125</v>
      </c>
      <c r="J8" s="150" t="s">
        <v>126</v>
      </c>
      <c r="K8" s="150" t="s">
        <v>127</v>
      </c>
      <c r="L8" s="150" t="s">
        <v>128</v>
      </c>
      <c r="M8" s="150" t="s">
        <v>129</v>
      </c>
      <c r="N8" s="310"/>
      <c r="O8" s="63"/>
      <c r="P8" s="63"/>
      <c r="Q8" s="63"/>
      <c r="R8" s="63"/>
      <c r="S8" s="63"/>
    </row>
    <row r="9" spans="1:19" x14ac:dyDescent="0.25">
      <c r="A9" s="302" t="s">
        <v>160</v>
      </c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64"/>
      <c r="P9" s="64"/>
      <c r="Q9" s="64"/>
      <c r="R9" s="64"/>
      <c r="S9" s="64"/>
    </row>
    <row r="10" spans="1:19" x14ac:dyDescent="0.25">
      <c r="A10" s="268" t="s">
        <v>236</v>
      </c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65">
        <f>SUM(B10:M10)</f>
        <v>0</v>
      </c>
      <c r="O10" s="64"/>
      <c r="P10" s="64"/>
      <c r="Q10" s="64"/>
      <c r="R10" s="64"/>
      <c r="S10" s="64"/>
    </row>
    <row r="11" spans="1:19" x14ac:dyDescent="0.25">
      <c r="A11" s="268" t="s">
        <v>236</v>
      </c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65">
        <f t="shared" ref="N11:N17" si="0">SUM(B11:M11)</f>
        <v>0</v>
      </c>
      <c r="O11" s="64"/>
      <c r="P11" s="64"/>
      <c r="Q11" s="64"/>
      <c r="R11" s="64"/>
      <c r="S11" s="64"/>
    </row>
    <row r="12" spans="1:19" x14ac:dyDescent="0.25">
      <c r="A12" s="268" t="s">
        <v>236</v>
      </c>
      <c r="B12" s="220"/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65">
        <f t="shared" si="0"/>
        <v>0</v>
      </c>
      <c r="O12" s="64"/>
      <c r="P12" s="64"/>
      <c r="Q12" s="64"/>
      <c r="R12" s="64"/>
      <c r="S12" s="64"/>
    </row>
    <row r="13" spans="1:19" x14ac:dyDescent="0.25">
      <c r="A13" s="268" t="s">
        <v>236</v>
      </c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65">
        <f t="shared" si="0"/>
        <v>0</v>
      </c>
      <c r="O13" s="64"/>
      <c r="P13" s="64"/>
      <c r="Q13" s="64"/>
      <c r="R13" s="64"/>
      <c r="S13" s="64"/>
    </row>
    <row r="14" spans="1:19" x14ac:dyDescent="0.25">
      <c r="A14" s="268" t="s">
        <v>236</v>
      </c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65">
        <f t="shared" si="0"/>
        <v>0</v>
      </c>
      <c r="O14" s="64"/>
      <c r="P14" s="64"/>
      <c r="Q14" s="64"/>
      <c r="R14" s="64"/>
      <c r="S14" s="64"/>
    </row>
    <row r="15" spans="1:19" x14ac:dyDescent="0.25">
      <c r="A15" s="268" t="s">
        <v>236</v>
      </c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65">
        <f t="shared" si="0"/>
        <v>0</v>
      </c>
      <c r="O15" s="64"/>
      <c r="P15" s="64"/>
      <c r="Q15" s="64"/>
      <c r="R15" s="64"/>
      <c r="S15" s="64"/>
    </row>
    <row r="16" spans="1:19" x14ac:dyDescent="0.25">
      <c r="A16" s="268" t="s">
        <v>236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65">
        <f t="shared" si="0"/>
        <v>0</v>
      </c>
      <c r="O16" s="64"/>
      <c r="P16" s="64"/>
      <c r="Q16" s="64"/>
      <c r="R16" s="64"/>
      <c r="S16" s="64"/>
    </row>
    <row r="17" spans="1:19" x14ac:dyDescent="0.25">
      <c r="A17" s="268" t="s">
        <v>236</v>
      </c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65">
        <f t="shared" si="0"/>
        <v>0</v>
      </c>
      <c r="O17" s="64"/>
      <c r="P17" s="64"/>
      <c r="Q17" s="64"/>
      <c r="R17" s="64"/>
      <c r="S17" s="64"/>
    </row>
    <row r="18" spans="1:19" s="266" customFormat="1" x14ac:dyDescent="0.25">
      <c r="A18" s="267"/>
      <c r="B18" s="241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65"/>
      <c r="P18" s="265"/>
      <c r="Q18" s="265"/>
      <c r="R18" s="265"/>
      <c r="S18" s="265"/>
    </row>
    <row r="19" spans="1:19" x14ac:dyDescent="0.25">
      <c r="A19" s="268" t="s">
        <v>237</v>
      </c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65">
        <f>SUM(B19:M19)</f>
        <v>0</v>
      </c>
      <c r="O19" s="64"/>
      <c r="P19" s="64"/>
      <c r="Q19" s="64"/>
      <c r="R19" s="64"/>
      <c r="S19" s="64"/>
    </row>
    <row r="20" spans="1:19" x14ac:dyDescent="0.25">
      <c r="A20" s="268" t="s">
        <v>237</v>
      </c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65">
        <f>SUM(B20:M20)</f>
        <v>0</v>
      </c>
      <c r="O20" s="64"/>
      <c r="P20" s="64"/>
      <c r="Q20" s="64"/>
      <c r="R20" s="64"/>
      <c r="S20" s="64"/>
    </row>
    <row r="21" spans="1:19" x14ac:dyDescent="0.25">
      <c r="A21" s="268" t="s">
        <v>237</v>
      </c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65">
        <f t="shared" ref="N21:N22" si="1">SUM(B21:M21)</f>
        <v>0</v>
      </c>
      <c r="O21" s="64"/>
      <c r="P21" s="64"/>
      <c r="Q21" s="64"/>
      <c r="R21" s="64"/>
      <c r="S21" s="64"/>
    </row>
    <row r="22" spans="1:19" x14ac:dyDescent="0.25">
      <c r="A22" s="268" t="s">
        <v>237</v>
      </c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65">
        <f t="shared" si="1"/>
        <v>0</v>
      </c>
      <c r="O22" s="64"/>
      <c r="P22" s="64"/>
      <c r="Q22" s="64"/>
      <c r="R22" s="64"/>
      <c r="S22" s="64"/>
    </row>
    <row r="23" spans="1:19" x14ac:dyDescent="0.25">
      <c r="A23" s="70" t="s">
        <v>166</v>
      </c>
      <c r="B23" s="244">
        <f>SUM(B10:B17)+SUM(B19:B22)</f>
        <v>0</v>
      </c>
      <c r="C23" s="244">
        <f t="shared" ref="C23:M23" si="2">SUM(C10:C17)+SUM(C19:C22)</f>
        <v>0</v>
      </c>
      <c r="D23" s="244">
        <f t="shared" si="2"/>
        <v>0</v>
      </c>
      <c r="E23" s="244">
        <f t="shared" si="2"/>
        <v>0</v>
      </c>
      <c r="F23" s="244">
        <f t="shared" si="2"/>
        <v>0</v>
      </c>
      <c r="G23" s="244">
        <f t="shared" si="2"/>
        <v>0</v>
      </c>
      <c r="H23" s="244">
        <f t="shared" si="2"/>
        <v>0</v>
      </c>
      <c r="I23" s="244">
        <f t="shared" si="2"/>
        <v>0</v>
      </c>
      <c r="J23" s="244">
        <f t="shared" si="2"/>
        <v>0</v>
      </c>
      <c r="K23" s="244">
        <f t="shared" si="2"/>
        <v>0</v>
      </c>
      <c r="L23" s="244">
        <f t="shared" si="2"/>
        <v>0</v>
      </c>
      <c r="M23" s="244">
        <f t="shared" si="2"/>
        <v>0</v>
      </c>
      <c r="N23" s="65">
        <f>SUM(B23:M23)</f>
        <v>0</v>
      </c>
    </row>
    <row r="24" spans="1:19" x14ac:dyDescent="0.25">
      <c r="A24" s="70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65"/>
    </row>
    <row r="25" spans="1:19" x14ac:dyDescent="0.25">
      <c r="A25" s="67" t="s">
        <v>130</v>
      </c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65">
        <f>SUM(B25:M25)</f>
        <v>0</v>
      </c>
    </row>
    <row r="26" spans="1:19" x14ac:dyDescent="0.25">
      <c r="A26" s="71" t="s">
        <v>162</v>
      </c>
      <c r="B26" s="65">
        <f>B23-B25</f>
        <v>0</v>
      </c>
      <c r="C26" s="65">
        <f t="shared" ref="C26:M26" si="3">C23-C25</f>
        <v>0</v>
      </c>
      <c r="D26" s="65">
        <f t="shared" si="3"/>
        <v>0</v>
      </c>
      <c r="E26" s="65">
        <f t="shared" si="3"/>
        <v>0</v>
      </c>
      <c r="F26" s="65">
        <f t="shared" si="3"/>
        <v>0</v>
      </c>
      <c r="G26" s="65">
        <f t="shared" si="3"/>
        <v>0</v>
      </c>
      <c r="H26" s="65">
        <f t="shared" si="3"/>
        <v>0</v>
      </c>
      <c r="I26" s="65">
        <f t="shared" si="3"/>
        <v>0</v>
      </c>
      <c r="J26" s="65">
        <f t="shared" si="3"/>
        <v>0</v>
      </c>
      <c r="K26" s="65">
        <f t="shared" si="3"/>
        <v>0</v>
      </c>
      <c r="L26" s="65">
        <f t="shared" si="3"/>
        <v>0</v>
      </c>
      <c r="M26" s="65">
        <f t="shared" si="3"/>
        <v>0</v>
      </c>
      <c r="N26" s="65">
        <f>SUM(B26:M26)</f>
        <v>0</v>
      </c>
    </row>
    <row r="27" spans="1:19" x14ac:dyDescent="0.25">
      <c r="A27" s="71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</row>
    <row r="28" spans="1:19" x14ac:dyDescent="0.25">
      <c r="A28" s="311" t="s">
        <v>163</v>
      </c>
      <c r="B28" s="312"/>
      <c r="C28" s="312"/>
      <c r="D28" s="312"/>
      <c r="E28" s="312"/>
      <c r="F28" s="312"/>
      <c r="G28" s="312"/>
      <c r="H28" s="312"/>
      <c r="I28" s="312"/>
      <c r="J28" s="312"/>
      <c r="K28" s="312"/>
      <c r="L28" s="312"/>
      <c r="M28" s="312"/>
      <c r="N28" s="313"/>
    </row>
    <row r="29" spans="1:19" x14ac:dyDescent="0.25">
      <c r="A29" s="199" t="s">
        <v>131</v>
      </c>
      <c r="B29" s="249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65">
        <f>SUM(B29:M29)</f>
        <v>0</v>
      </c>
    </row>
    <row r="30" spans="1:19" x14ac:dyDescent="0.25">
      <c r="A30" s="200" t="s">
        <v>132</v>
      </c>
      <c r="B30" s="25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65">
        <f t="shared" ref="N30:N66" si="4">SUM(B30:M30)</f>
        <v>0</v>
      </c>
    </row>
    <row r="31" spans="1:19" x14ac:dyDescent="0.25">
      <c r="A31" s="200" t="s">
        <v>133</v>
      </c>
      <c r="B31" s="25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65">
        <f t="shared" si="4"/>
        <v>0</v>
      </c>
    </row>
    <row r="32" spans="1:19" x14ac:dyDescent="0.25">
      <c r="A32" s="199" t="s">
        <v>63</v>
      </c>
      <c r="B32" s="250"/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65">
        <f t="shared" si="4"/>
        <v>0</v>
      </c>
    </row>
    <row r="33" spans="1:14" x14ac:dyDescent="0.25">
      <c r="A33" s="200" t="s">
        <v>134</v>
      </c>
      <c r="B33" s="25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65">
        <f t="shared" si="4"/>
        <v>0</v>
      </c>
    </row>
    <row r="34" spans="1:14" x14ac:dyDescent="0.25">
      <c r="A34" s="199" t="s">
        <v>135</v>
      </c>
      <c r="B34" s="250"/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65">
        <f t="shared" si="4"/>
        <v>0</v>
      </c>
    </row>
    <row r="35" spans="1:14" x14ac:dyDescent="0.25">
      <c r="A35" s="200" t="s">
        <v>136</v>
      </c>
      <c r="B35" s="25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65">
        <f t="shared" si="4"/>
        <v>0</v>
      </c>
    </row>
    <row r="36" spans="1:14" x14ac:dyDescent="0.25">
      <c r="A36" s="200" t="s">
        <v>137</v>
      </c>
      <c r="B36" s="25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65">
        <f t="shared" si="4"/>
        <v>0</v>
      </c>
    </row>
    <row r="37" spans="1:14" x14ac:dyDescent="0.25">
      <c r="A37" s="199" t="s">
        <v>138</v>
      </c>
      <c r="B37" s="25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65">
        <f t="shared" si="4"/>
        <v>0</v>
      </c>
    </row>
    <row r="38" spans="1:14" x14ac:dyDescent="0.25">
      <c r="A38" s="199" t="s">
        <v>139</v>
      </c>
      <c r="B38" s="25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65">
        <f t="shared" si="4"/>
        <v>0</v>
      </c>
    </row>
    <row r="39" spans="1:14" x14ac:dyDescent="0.25">
      <c r="A39" s="199" t="s">
        <v>140</v>
      </c>
      <c r="B39" s="251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65">
        <f t="shared" si="4"/>
        <v>0</v>
      </c>
    </row>
    <row r="40" spans="1:14" x14ac:dyDescent="0.25">
      <c r="A40" s="200" t="s">
        <v>141</v>
      </c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65">
        <f t="shared" si="4"/>
        <v>0</v>
      </c>
    </row>
    <row r="41" spans="1:14" x14ac:dyDescent="0.25">
      <c r="A41" s="199" t="s">
        <v>142</v>
      </c>
      <c r="B41" s="25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65">
        <f t="shared" si="4"/>
        <v>0</v>
      </c>
    </row>
    <row r="42" spans="1:14" x14ac:dyDescent="0.25">
      <c r="A42" s="199" t="s">
        <v>143</v>
      </c>
      <c r="B42" s="25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65">
        <f t="shared" si="4"/>
        <v>0</v>
      </c>
    </row>
    <row r="43" spans="1:14" x14ac:dyDescent="0.25">
      <c r="A43" s="200" t="s">
        <v>144</v>
      </c>
      <c r="B43" s="25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65">
        <f t="shared" si="4"/>
        <v>0</v>
      </c>
    </row>
    <row r="44" spans="1:14" x14ac:dyDescent="0.25">
      <c r="A44" s="200" t="s">
        <v>211</v>
      </c>
      <c r="B44" s="25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65">
        <f t="shared" si="4"/>
        <v>0</v>
      </c>
    </row>
    <row r="45" spans="1:14" x14ac:dyDescent="0.25">
      <c r="A45" s="200" t="s">
        <v>145</v>
      </c>
      <c r="B45" s="25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65">
        <f t="shared" si="4"/>
        <v>0</v>
      </c>
    </row>
    <row r="46" spans="1:14" x14ac:dyDescent="0.25">
      <c r="A46" s="200" t="s">
        <v>146</v>
      </c>
      <c r="B46" s="25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65">
        <f t="shared" si="4"/>
        <v>0</v>
      </c>
    </row>
    <row r="47" spans="1:14" x14ac:dyDescent="0.25">
      <c r="A47" s="200" t="s">
        <v>147</v>
      </c>
      <c r="B47" s="25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65">
        <f t="shared" si="4"/>
        <v>0</v>
      </c>
    </row>
    <row r="48" spans="1:14" x14ac:dyDescent="0.25">
      <c r="A48" s="200" t="s">
        <v>170</v>
      </c>
      <c r="B48" s="25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65">
        <f>SUM(B48:M48)</f>
        <v>0</v>
      </c>
    </row>
    <row r="49" spans="1:14" x14ac:dyDescent="0.25">
      <c r="A49" s="200" t="s">
        <v>202</v>
      </c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65">
        <f t="shared" si="4"/>
        <v>0</v>
      </c>
    </row>
    <row r="50" spans="1:14" x14ac:dyDescent="0.25">
      <c r="A50" s="200" t="s">
        <v>148</v>
      </c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65">
        <f t="shared" si="4"/>
        <v>0</v>
      </c>
    </row>
    <row r="51" spans="1:14" x14ac:dyDescent="0.25">
      <c r="A51" s="200" t="s">
        <v>149</v>
      </c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65">
        <f t="shared" si="4"/>
        <v>0</v>
      </c>
    </row>
    <row r="52" spans="1:14" x14ac:dyDescent="0.25">
      <c r="A52" s="200" t="s">
        <v>150</v>
      </c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65">
        <f t="shared" si="4"/>
        <v>0</v>
      </c>
    </row>
    <row r="53" spans="1:14" x14ac:dyDescent="0.25">
      <c r="A53" s="200" t="s">
        <v>151</v>
      </c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65">
        <f t="shared" si="4"/>
        <v>0</v>
      </c>
    </row>
    <row r="54" spans="1:14" x14ac:dyDescent="0.25">
      <c r="A54" s="67" t="s">
        <v>152</v>
      </c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3"/>
    </row>
    <row r="55" spans="1:14" x14ac:dyDescent="0.25">
      <c r="A55" s="72" t="s">
        <v>55</v>
      </c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143">
        <f t="shared" si="4"/>
        <v>0</v>
      </c>
    </row>
    <row r="56" spans="1:14" x14ac:dyDescent="0.25">
      <c r="A56" s="72" t="s">
        <v>59</v>
      </c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143">
        <f t="shared" si="4"/>
        <v>0</v>
      </c>
    </row>
    <row r="57" spans="1:14" x14ac:dyDescent="0.25">
      <c r="A57" s="72" t="s">
        <v>57</v>
      </c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143">
        <f t="shared" si="4"/>
        <v>0</v>
      </c>
    </row>
    <row r="58" spans="1:14" x14ac:dyDescent="0.25">
      <c r="A58" s="72" t="s">
        <v>58</v>
      </c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143">
        <f t="shared" si="4"/>
        <v>0</v>
      </c>
    </row>
    <row r="59" spans="1:14" x14ac:dyDescent="0.25">
      <c r="A59" s="67" t="s">
        <v>153</v>
      </c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143">
        <f t="shared" si="4"/>
        <v>0</v>
      </c>
    </row>
    <row r="60" spans="1:14" x14ac:dyDescent="0.25">
      <c r="A60" s="67" t="s">
        <v>203</v>
      </c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143">
        <f t="shared" si="4"/>
        <v>0</v>
      </c>
    </row>
    <row r="61" spans="1:14" x14ac:dyDescent="0.25">
      <c r="A61" s="67" t="s">
        <v>154</v>
      </c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143">
        <f t="shared" si="4"/>
        <v>0</v>
      </c>
    </row>
    <row r="62" spans="1:14" x14ac:dyDescent="0.25">
      <c r="A62" s="67" t="s">
        <v>155</v>
      </c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143">
        <f t="shared" si="4"/>
        <v>0</v>
      </c>
    </row>
    <row r="63" spans="1:14" x14ac:dyDescent="0.25">
      <c r="A63" s="67" t="s">
        <v>156</v>
      </c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143">
        <f t="shared" si="4"/>
        <v>0</v>
      </c>
    </row>
    <row r="64" spans="1:14" x14ac:dyDescent="0.25">
      <c r="A64" s="67" t="s">
        <v>157</v>
      </c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143">
        <f t="shared" si="4"/>
        <v>0</v>
      </c>
    </row>
    <row r="65" spans="1:14" x14ac:dyDescent="0.25">
      <c r="A65" s="67" t="s">
        <v>158</v>
      </c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143">
        <f t="shared" si="4"/>
        <v>0</v>
      </c>
    </row>
    <row r="66" spans="1:14" x14ac:dyDescent="0.25">
      <c r="A66" s="68" t="s">
        <v>159</v>
      </c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220"/>
      <c r="N66" s="143">
        <f t="shared" si="4"/>
        <v>0</v>
      </c>
    </row>
    <row r="67" spans="1:14" x14ac:dyDescent="0.25">
      <c r="A67" s="70" t="s">
        <v>164</v>
      </c>
      <c r="B67" s="147">
        <f t="shared" ref="B67:M67" si="5">SUM(B29:B66)</f>
        <v>0</v>
      </c>
      <c r="C67" s="147">
        <f t="shared" si="5"/>
        <v>0</v>
      </c>
      <c r="D67" s="147">
        <f t="shared" si="5"/>
        <v>0</v>
      </c>
      <c r="E67" s="147">
        <f t="shared" si="5"/>
        <v>0</v>
      </c>
      <c r="F67" s="147">
        <f t="shared" si="5"/>
        <v>0</v>
      </c>
      <c r="G67" s="147">
        <f t="shared" si="5"/>
        <v>0</v>
      </c>
      <c r="H67" s="147">
        <f t="shared" si="5"/>
        <v>0</v>
      </c>
      <c r="I67" s="147">
        <f t="shared" si="5"/>
        <v>0</v>
      </c>
      <c r="J67" s="147">
        <f t="shared" si="5"/>
        <v>0</v>
      </c>
      <c r="K67" s="147">
        <f t="shared" si="5"/>
        <v>0</v>
      </c>
      <c r="L67" s="147">
        <f t="shared" si="5"/>
        <v>0</v>
      </c>
      <c r="M67" s="147">
        <f t="shared" si="5"/>
        <v>0</v>
      </c>
      <c r="N67" s="147">
        <f>SUM(N29:N53)+SUM(N55:N66)</f>
        <v>0</v>
      </c>
    </row>
    <row r="69" spans="1:14" x14ac:dyDescent="0.25">
      <c r="A69" s="308" t="s">
        <v>169</v>
      </c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</row>
    <row r="71" spans="1:14" ht="19.5" x14ac:dyDescent="0.25">
      <c r="A71" s="301" t="s">
        <v>189</v>
      </c>
      <c r="B71" s="301"/>
      <c r="C71" s="301"/>
      <c r="D71" s="301"/>
      <c r="E71" s="301"/>
      <c r="F71" s="301"/>
      <c r="G71" s="301"/>
      <c r="H71" s="301"/>
      <c r="I71" s="301"/>
      <c r="J71" s="301"/>
      <c r="K71" s="301"/>
      <c r="L71" s="301"/>
      <c r="M71" s="301"/>
      <c r="N71" s="301"/>
    </row>
  </sheetData>
  <sheetProtection sheet="1" formatCells="0" formatColumns="0" formatRows="0" insertColumns="0" insertRows="0" insertHyperlinks="0" deleteColumns="0" deleteRows="0" sort="0" autoFilter="0" pivotTables="0"/>
  <mergeCells count="10">
    <mergeCell ref="A2:N2"/>
    <mergeCell ref="A69:N69"/>
    <mergeCell ref="A7:A8"/>
    <mergeCell ref="N7:N8"/>
    <mergeCell ref="A28:N28"/>
    <mergeCell ref="A71:N71"/>
    <mergeCell ref="A9:N9"/>
    <mergeCell ref="A4:N4"/>
    <mergeCell ref="A3:N3"/>
    <mergeCell ref="B7:M7"/>
  </mergeCells>
  <pageMargins left="0.7" right="0.7" top="0.75" bottom="0.75" header="0.3" footer="0.3"/>
  <pageSetup scale="42" orientation="landscape" horizontalDpi="4294967293" r:id="rId1"/>
  <rowBreaks count="1" manualBreakCount="1">
    <brk id="41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6C6C6"/>
  </sheetPr>
  <dimension ref="A1:S71"/>
  <sheetViews>
    <sheetView zoomScale="90" zoomScaleNormal="90" workbookViewId="0">
      <selection activeCell="B17" sqref="B17"/>
    </sheetView>
  </sheetViews>
  <sheetFormatPr defaultRowHeight="18.75" x14ac:dyDescent="0.25"/>
  <cols>
    <col min="1" max="1" width="83.42578125" style="73" bestFit="1" customWidth="1"/>
    <col min="2" max="14" width="15.7109375" style="144" customWidth="1"/>
    <col min="15" max="15" width="11" style="1" customWidth="1"/>
    <col min="16" max="16" width="11.7109375" style="1" customWidth="1"/>
    <col min="17" max="17" width="13.7109375" style="1" customWidth="1"/>
    <col min="18" max="18" width="12.140625" style="1" customWidth="1"/>
    <col min="19" max="19" width="10.5703125" style="1" customWidth="1"/>
    <col min="20" max="20" width="11.5703125" style="1" customWidth="1"/>
    <col min="21" max="21" width="10.7109375" style="1" customWidth="1"/>
    <col min="22" max="22" width="14.85546875" style="1" customWidth="1"/>
    <col min="23" max="23" width="15" style="1" customWidth="1"/>
    <col min="24" max="24" width="9.140625" style="1"/>
    <col min="25" max="25" width="16.28515625" style="1" customWidth="1"/>
    <col min="26" max="26" width="11.140625" style="1" customWidth="1"/>
    <col min="27" max="27" width="10.85546875" style="1" customWidth="1"/>
    <col min="28" max="28" width="14.42578125" style="1" customWidth="1"/>
    <col min="29" max="29" width="10.42578125" style="1" customWidth="1"/>
    <col min="30" max="30" width="11" style="1" customWidth="1"/>
    <col min="31" max="31" width="15.7109375" style="1" customWidth="1"/>
    <col min="32" max="33" width="9.140625" style="1"/>
    <col min="34" max="34" width="12.140625" style="1" customWidth="1"/>
    <col min="35" max="16384" width="9.140625" style="1"/>
  </cols>
  <sheetData>
    <row r="1" spans="1:19" x14ac:dyDescent="0.25">
      <c r="A1" s="315"/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</row>
    <row r="2" spans="1:19" x14ac:dyDescent="0.25">
      <c r="A2" s="307" t="s">
        <v>165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</row>
    <row r="3" spans="1:19" x14ac:dyDescent="0.25">
      <c r="A3" s="305">
        <f>IFERROR('Info. General Empresa'!C2:C2,"-")</f>
        <v>0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</row>
    <row r="4" spans="1:19" x14ac:dyDescent="0.25">
      <c r="A4" s="305">
        <f>IFERROR('Info. General Empresa'!C19:C19,"-")</f>
        <v>0</v>
      </c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</row>
    <row r="5" spans="1:19" x14ac:dyDescent="0.25">
      <c r="A5" s="69"/>
    </row>
    <row r="6" spans="1:19" x14ac:dyDescent="0.25">
      <c r="A6" s="12"/>
    </row>
    <row r="7" spans="1:19" ht="30" customHeight="1" x14ac:dyDescent="0.25">
      <c r="A7" s="316"/>
      <c r="B7" s="317" t="s">
        <v>172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 t="s">
        <v>161</v>
      </c>
    </row>
    <row r="8" spans="1:19" s="16" customFormat="1" ht="78" customHeight="1" x14ac:dyDescent="0.25">
      <c r="A8" s="316"/>
      <c r="B8" s="145" t="s">
        <v>118</v>
      </c>
      <c r="C8" s="145" t="s">
        <v>119</v>
      </c>
      <c r="D8" s="145" t="s">
        <v>120</v>
      </c>
      <c r="E8" s="145" t="s">
        <v>121</v>
      </c>
      <c r="F8" s="145" t="s">
        <v>122</v>
      </c>
      <c r="G8" s="145" t="s">
        <v>123</v>
      </c>
      <c r="H8" s="145" t="s">
        <v>124</v>
      </c>
      <c r="I8" s="145" t="s">
        <v>125</v>
      </c>
      <c r="J8" s="145" t="s">
        <v>126</v>
      </c>
      <c r="K8" s="145" t="s">
        <v>127</v>
      </c>
      <c r="L8" s="145" t="s">
        <v>128</v>
      </c>
      <c r="M8" s="145" t="s">
        <v>129</v>
      </c>
      <c r="N8" s="318"/>
      <c r="O8" s="63"/>
      <c r="P8" s="63"/>
      <c r="Q8" s="63"/>
      <c r="R8" s="63"/>
      <c r="S8" s="63"/>
    </row>
    <row r="9" spans="1:19" x14ac:dyDescent="0.25">
      <c r="A9" s="302" t="s">
        <v>160</v>
      </c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64"/>
      <c r="P9" s="64"/>
      <c r="Q9" s="64"/>
      <c r="R9" s="64"/>
      <c r="S9" s="64"/>
    </row>
    <row r="10" spans="1:19" x14ac:dyDescent="0.25">
      <c r="A10" s="268" t="s">
        <v>236</v>
      </c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65">
        <f>SUM(B10:M10)</f>
        <v>0</v>
      </c>
      <c r="O10" s="64"/>
      <c r="P10" s="64"/>
      <c r="Q10" s="64"/>
      <c r="R10" s="64"/>
      <c r="S10" s="64"/>
    </row>
    <row r="11" spans="1:19" x14ac:dyDescent="0.25">
      <c r="A11" s="268" t="s">
        <v>236</v>
      </c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65">
        <f t="shared" ref="N11:N17" si="0">SUM(B11:M11)</f>
        <v>0</v>
      </c>
      <c r="O11" s="64"/>
      <c r="P11" s="64"/>
      <c r="Q11" s="64"/>
      <c r="R11" s="64"/>
      <c r="S11" s="64"/>
    </row>
    <row r="12" spans="1:19" x14ac:dyDescent="0.25">
      <c r="A12" s="268" t="s">
        <v>236</v>
      </c>
      <c r="B12" s="220"/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65">
        <f t="shared" si="0"/>
        <v>0</v>
      </c>
      <c r="O12" s="64"/>
      <c r="P12" s="64"/>
      <c r="Q12" s="64"/>
      <c r="R12" s="64"/>
      <c r="S12" s="64"/>
    </row>
    <row r="13" spans="1:19" x14ac:dyDescent="0.25">
      <c r="A13" s="268" t="s">
        <v>236</v>
      </c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65">
        <f t="shared" si="0"/>
        <v>0</v>
      </c>
      <c r="O13" s="64"/>
      <c r="P13" s="64"/>
      <c r="Q13" s="64"/>
      <c r="R13" s="64"/>
      <c r="S13" s="64"/>
    </row>
    <row r="14" spans="1:19" x14ac:dyDescent="0.25">
      <c r="A14" s="268" t="s">
        <v>236</v>
      </c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65">
        <f t="shared" si="0"/>
        <v>0</v>
      </c>
      <c r="O14" s="64"/>
      <c r="P14" s="64"/>
      <c r="Q14" s="64"/>
      <c r="R14" s="64"/>
      <c r="S14" s="64"/>
    </row>
    <row r="15" spans="1:19" x14ac:dyDescent="0.25">
      <c r="A15" s="268" t="s">
        <v>236</v>
      </c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65">
        <f t="shared" si="0"/>
        <v>0</v>
      </c>
      <c r="O15" s="64"/>
      <c r="P15" s="64"/>
      <c r="Q15" s="64"/>
      <c r="R15" s="64"/>
      <c r="S15" s="64"/>
    </row>
    <row r="16" spans="1:19" x14ac:dyDescent="0.25">
      <c r="A16" s="268" t="s">
        <v>236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65">
        <f t="shared" si="0"/>
        <v>0</v>
      </c>
      <c r="O16" s="64"/>
      <c r="P16" s="64"/>
      <c r="Q16" s="64"/>
      <c r="R16" s="64"/>
      <c r="S16" s="64"/>
    </row>
    <row r="17" spans="1:19" x14ac:dyDescent="0.25">
      <c r="A17" s="268" t="s">
        <v>236</v>
      </c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65">
        <f t="shared" si="0"/>
        <v>0</v>
      </c>
      <c r="O17" s="64"/>
      <c r="P17" s="64"/>
      <c r="Q17" s="64"/>
      <c r="R17" s="64"/>
      <c r="S17" s="64"/>
    </row>
    <row r="18" spans="1:19" s="12" customFormat="1" x14ac:dyDescent="0.25">
      <c r="A18" s="267"/>
      <c r="B18" s="242"/>
      <c r="C18" s="242"/>
      <c r="D18" s="242"/>
      <c r="E18" s="242"/>
      <c r="F18" s="242"/>
      <c r="G18" s="242"/>
      <c r="H18" s="242"/>
      <c r="I18" s="242"/>
      <c r="J18" s="242"/>
      <c r="K18" s="242"/>
      <c r="L18" s="242"/>
      <c r="M18" s="242"/>
      <c r="N18" s="269"/>
      <c r="O18" s="270"/>
      <c r="P18" s="270"/>
      <c r="Q18" s="270"/>
      <c r="R18" s="270"/>
      <c r="S18" s="270"/>
    </row>
    <row r="19" spans="1:19" x14ac:dyDescent="0.25">
      <c r="A19" s="268" t="s">
        <v>237</v>
      </c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65">
        <f>SUM(B19:M19)</f>
        <v>0</v>
      </c>
      <c r="O19" s="64"/>
      <c r="P19" s="64"/>
      <c r="Q19" s="64"/>
      <c r="R19" s="64"/>
      <c r="S19" s="64"/>
    </row>
    <row r="20" spans="1:19" x14ac:dyDescent="0.25">
      <c r="A20" s="268" t="s">
        <v>237</v>
      </c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65">
        <f t="shared" ref="N20:N22" si="1">SUM(B20:M20)</f>
        <v>0</v>
      </c>
      <c r="O20" s="64"/>
      <c r="P20" s="64"/>
      <c r="Q20" s="64"/>
      <c r="R20" s="64"/>
      <c r="S20" s="64"/>
    </row>
    <row r="21" spans="1:19" x14ac:dyDescent="0.25">
      <c r="A21" s="268" t="s">
        <v>237</v>
      </c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65">
        <f t="shared" si="1"/>
        <v>0</v>
      </c>
      <c r="O21" s="64"/>
      <c r="P21" s="64"/>
      <c r="Q21" s="64"/>
      <c r="R21" s="64"/>
      <c r="S21" s="64"/>
    </row>
    <row r="22" spans="1:19" x14ac:dyDescent="0.25">
      <c r="A22" s="268" t="s">
        <v>237</v>
      </c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65">
        <f t="shared" si="1"/>
        <v>0</v>
      </c>
      <c r="O22" s="64"/>
      <c r="P22" s="64"/>
      <c r="Q22" s="64"/>
      <c r="R22" s="64"/>
      <c r="S22" s="64"/>
    </row>
    <row r="23" spans="1:19" x14ac:dyDescent="0.25">
      <c r="A23" s="70" t="s">
        <v>166</v>
      </c>
      <c r="B23" s="244">
        <f>SUM(B10:B17)+SUM(B19:B22)</f>
        <v>0</v>
      </c>
      <c r="C23" s="244">
        <f t="shared" ref="C23:M23" si="2">SUM(C10:C17)+SUM(C19:C22)</f>
        <v>0</v>
      </c>
      <c r="D23" s="244">
        <f t="shared" si="2"/>
        <v>0</v>
      </c>
      <c r="E23" s="244">
        <f t="shared" si="2"/>
        <v>0</v>
      </c>
      <c r="F23" s="244">
        <f t="shared" si="2"/>
        <v>0</v>
      </c>
      <c r="G23" s="244">
        <f t="shared" si="2"/>
        <v>0</v>
      </c>
      <c r="H23" s="244">
        <f t="shared" si="2"/>
        <v>0</v>
      </c>
      <c r="I23" s="244">
        <f t="shared" si="2"/>
        <v>0</v>
      </c>
      <c r="J23" s="244">
        <f t="shared" si="2"/>
        <v>0</v>
      </c>
      <c r="K23" s="244">
        <f t="shared" si="2"/>
        <v>0</v>
      </c>
      <c r="L23" s="244">
        <f t="shared" si="2"/>
        <v>0</v>
      </c>
      <c r="M23" s="244">
        <f t="shared" si="2"/>
        <v>0</v>
      </c>
      <c r="N23" s="65">
        <f>SUM(B23:M23)</f>
        <v>0</v>
      </c>
    </row>
    <row r="24" spans="1:19" x14ac:dyDescent="0.25">
      <c r="A24" s="70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65"/>
    </row>
    <row r="25" spans="1:19" x14ac:dyDescent="0.25">
      <c r="A25" s="67" t="s">
        <v>130</v>
      </c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65">
        <f>SUM(B25:M25)</f>
        <v>0</v>
      </c>
    </row>
    <row r="26" spans="1:19" x14ac:dyDescent="0.25">
      <c r="A26" s="71" t="s">
        <v>162</v>
      </c>
      <c r="B26" s="65">
        <f>B23-B25</f>
        <v>0</v>
      </c>
      <c r="C26" s="65">
        <f t="shared" ref="C26:M26" si="3">C23-C25</f>
        <v>0</v>
      </c>
      <c r="D26" s="65">
        <f t="shared" si="3"/>
        <v>0</v>
      </c>
      <c r="E26" s="65">
        <f t="shared" si="3"/>
        <v>0</v>
      </c>
      <c r="F26" s="65">
        <f t="shared" si="3"/>
        <v>0</v>
      </c>
      <c r="G26" s="65">
        <f t="shared" si="3"/>
        <v>0</v>
      </c>
      <c r="H26" s="65">
        <f t="shared" si="3"/>
        <v>0</v>
      </c>
      <c r="I26" s="65">
        <f t="shared" si="3"/>
        <v>0</v>
      </c>
      <c r="J26" s="65">
        <f t="shared" si="3"/>
        <v>0</v>
      </c>
      <c r="K26" s="65">
        <f t="shared" si="3"/>
        <v>0</v>
      </c>
      <c r="L26" s="65">
        <f t="shared" si="3"/>
        <v>0</v>
      </c>
      <c r="M26" s="65">
        <f t="shared" si="3"/>
        <v>0</v>
      </c>
      <c r="N26" s="65">
        <f>SUM(B26:M26)</f>
        <v>0</v>
      </c>
    </row>
    <row r="27" spans="1:19" x14ac:dyDescent="0.25">
      <c r="A27" s="71"/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</row>
    <row r="28" spans="1:19" x14ac:dyDescent="0.25">
      <c r="A28" s="311" t="s">
        <v>163</v>
      </c>
      <c r="B28" s="312"/>
      <c r="C28" s="312"/>
      <c r="D28" s="312"/>
      <c r="E28" s="312"/>
      <c r="F28" s="312"/>
      <c r="G28" s="312"/>
      <c r="H28" s="312"/>
      <c r="I28" s="312"/>
      <c r="J28" s="312"/>
      <c r="K28" s="312"/>
      <c r="L28" s="312"/>
      <c r="M28" s="314"/>
      <c r="N28" s="313"/>
    </row>
    <row r="29" spans="1:19" x14ac:dyDescent="0.25">
      <c r="A29" s="199" t="s">
        <v>131</v>
      </c>
      <c r="B29" s="249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65">
        <f>SUM(B29:M29)</f>
        <v>0</v>
      </c>
    </row>
    <row r="30" spans="1:19" x14ac:dyDescent="0.25">
      <c r="A30" s="200" t="s">
        <v>132</v>
      </c>
      <c r="B30" s="25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65">
        <f t="shared" ref="N30:N66" si="4">SUM(B30:M30)</f>
        <v>0</v>
      </c>
    </row>
    <row r="31" spans="1:19" x14ac:dyDescent="0.25">
      <c r="A31" s="200" t="s">
        <v>133</v>
      </c>
      <c r="B31" s="25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65">
        <f t="shared" si="4"/>
        <v>0</v>
      </c>
    </row>
    <row r="32" spans="1:19" x14ac:dyDescent="0.25">
      <c r="A32" s="199" t="s">
        <v>63</v>
      </c>
      <c r="B32" s="250"/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65">
        <f t="shared" si="4"/>
        <v>0</v>
      </c>
    </row>
    <row r="33" spans="1:14" x14ac:dyDescent="0.25">
      <c r="A33" s="200" t="s">
        <v>134</v>
      </c>
      <c r="B33" s="25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65">
        <f t="shared" si="4"/>
        <v>0</v>
      </c>
    </row>
    <row r="34" spans="1:14" x14ac:dyDescent="0.25">
      <c r="A34" s="199" t="s">
        <v>135</v>
      </c>
      <c r="B34" s="250"/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65">
        <f t="shared" si="4"/>
        <v>0</v>
      </c>
    </row>
    <row r="35" spans="1:14" x14ac:dyDescent="0.25">
      <c r="A35" s="200" t="s">
        <v>136</v>
      </c>
      <c r="B35" s="25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65">
        <f t="shared" si="4"/>
        <v>0</v>
      </c>
    </row>
    <row r="36" spans="1:14" x14ac:dyDescent="0.25">
      <c r="A36" s="200" t="s">
        <v>137</v>
      </c>
      <c r="B36" s="25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65">
        <f t="shared" si="4"/>
        <v>0</v>
      </c>
    </row>
    <row r="37" spans="1:14" x14ac:dyDescent="0.25">
      <c r="A37" s="199" t="s">
        <v>138</v>
      </c>
      <c r="B37" s="25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65">
        <f t="shared" si="4"/>
        <v>0</v>
      </c>
    </row>
    <row r="38" spans="1:14" x14ac:dyDescent="0.25">
      <c r="A38" s="199" t="s">
        <v>139</v>
      </c>
      <c r="B38" s="25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65">
        <f t="shared" si="4"/>
        <v>0</v>
      </c>
    </row>
    <row r="39" spans="1:14" x14ac:dyDescent="0.25">
      <c r="A39" s="199" t="s">
        <v>140</v>
      </c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65">
        <f t="shared" si="4"/>
        <v>0</v>
      </c>
    </row>
    <row r="40" spans="1:14" x14ac:dyDescent="0.25">
      <c r="A40" s="200" t="s">
        <v>141</v>
      </c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65">
        <f t="shared" si="4"/>
        <v>0</v>
      </c>
    </row>
    <row r="41" spans="1:14" x14ac:dyDescent="0.25">
      <c r="A41" s="199" t="s">
        <v>142</v>
      </c>
      <c r="B41" s="249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65">
        <f t="shared" si="4"/>
        <v>0</v>
      </c>
    </row>
    <row r="42" spans="1:14" x14ac:dyDescent="0.25">
      <c r="A42" s="199" t="s">
        <v>143</v>
      </c>
      <c r="B42" s="25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65">
        <f t="shared" si="4"/>
        <v>0</v>
      </c>
    </row>
    <row r="43" spans="1:14" x14ac:dyDescent="0.25">
      <c r="A43" s="200" t="s">
        <v>144</v>
      </c>
      <c r="B43" s="25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65">
        <f t="shared" si="4"/>
        <v>0</v>
      </c>
    </row>
    <row r="44" spans="1:14" x14ac:dyDescent="0.25">
      <c r="A44" s="200" t="s">
        <v>211</v>
      </c>
      <c r="B44" s="25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65">
        <f t="shared" si="4"/>
        <v>0</v>
      </c>
    </row>
    <row r="45" spans="1:14" x14ac:dyDescent="0.25">
      <c r="A45" s="200" t="s">
        <v>145</v>
      </c>
      <c r="B45" s="25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65">
        <f t="shared" si="4"/>
        <v>0</v>
      </c>
    </row>
    <row r="46" spans="1:14" x14ac:dyDescent="0.25">
      <c r="A46" s="200" t="s">
        <v>146</v>
      </c>
      <c r="B46" s="25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65">
        <f t="shared" si="4"/>
        <v>0</v>
      </c>
    </row>
    <row r="47" spans="1:14" x14ac:dyDescent="0.25">
      <c r="A47" s="200" t="s">
        <v>147</v>
      </c>
      <c r="B47" s="25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65">
        <f t="shared" si="4"/>
        <v>0</v>
      </c>
    </row>
    <row r="48" spans="1:14" x14ac:dyDescent="0.25">
      <c r="A48" s="200" t="s">
        <v>170</v>
      </c>
      <c r="B48" s="25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65">
        <f t="shared" si="4"/>
        <v>0</v>
      </c>
    </row>
    <row r="49" spans="1:14" x14ac:dyDescent="0.25">
      <c r="A49" s="200" t="s">
        <v>202</v>
      </c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65">
        <f t="shared" si="4"/>
        <v>0</v>
      </c>
    </row>
    <row r="50" spans="1:14" x14ac:dyDescent="0.25">
      <c r="A50" s="67" t="s">
        <v>148</v>
      </c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65">
        <f t="shared" si="4"/>
        <v>0</v>
      </c>
    </row>
    <row r="51" spans="1:14" x14ac:dyDescent="0.25">
      <c r="A51" s="67" t="s">
        <v>149</v>
      </c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65">
        <f t="shared" si="4"/>
        <v>0</v>
      </c>
    </row>
    <row r="52" spans="1:14" x14ac:dyDescent="0.25">
      <c r="A52" s="67" t="s">
        <v>150</v>
      </c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65">
        <f t="shared" si="4"/>
        <v>0</v>
      </c>
    </row>
    <row r="53" spans="1:14" x14ac:dyDescent="0.25">
      <c r="A53" s="67" t="s">
        <v>151</v>
      </c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65">
        <f t="shared" si="4"/>
        <v>0</v>
      </c>
    </row>
    <row r="54" spans="1:14" x14ac:dyDescent="0.25">
      <c r="A54" s="67" t="s">
        <v>152</v>
      </c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3"/>
    </row>
    <row r="55" spans="1:14" x14ac:dyDescent="0.25">
      <c r="A55" s="72" t="s">
        <v>55</v>
      </c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65">
        <f t="shared" si="4"/>
        <v>0</v>
      </c>
    </row>
    <row r="56" spans="1:14" x14ac:dyDescent="0.25">
      <c r="A56" s="72" t="s">
        <v>59</v>
      </c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65">
        <f t="shared" si="4"/>
        <v>0</v>
      </c>
    </row>
    <row r="57" spans="1:14" x14ac:dyDescent="0.25">
      <c r="A57" s="72" t="s">
        <v>57</v>
      </c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65">
        <f t="shared" si="4"/>
        <v>0</v>
      </c>
    </row>
    <row r="58" spans="1:14" x14ac:dyDescent="0.25">
      <c r="A58" s="72" t="s">
        <v>58</v>
      </c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65">
        <f t="shared" si="4"/>
        <v>0</v>
      </c>
    </row>
    <row r="59" spans="1:14" x14ac:dyDescent="0.25">
      <c r="A59" s="67" t="s">
        <v>153</v>
      </c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65">
        <f t="shared" si="4"/>
        <v>0</v>
      </c>
    </row>
    <row r="60" spans="1:14" x14ac:dyDescent="0.25">
      <c r="A60" s="67" t="s">
        <v>203</v>
      </c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65">
        <f t="shared" si="4"/>
        <v>0</v>
      </c>
    </row>
    <row r="61" spans="1:14" x14ac:dyDescent="0.25">
      <c r="A61" s="67" t="s">
        <v>154</v>
      </c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65">
        <f t="shared" si="4"/>
        <v>0</v>
      </c>
    </row>
    <row r="62" spans="1:14" x14ac:dyDescent="0.25">
      <c r="A62" s="67" t="s">
        <v>155</v>
      </c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65">
        <f t="shared" si="4"/>
        <v>0</v>
      </c>
    </row>
    <row r="63" spans="1:14" x14ac:dyDescent="0.25">
      <c r="A63" s="67" t="s">
        <v>156</v>
      </c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65">
        <f t="shared" si="4"/>
        <v>0</v>
      </c>
    </row>
    <row r="64" spans="1:14" x14ac:dyDescent="0.25">
      <c r="A64" s="67" t="s">
        <v>157</v>
      </c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65">
        <f t="shared" si="4"/>
        <v>0</v>
      </c>
    </row>
    <row r="65" spans="1:14" x14ac:dyDescent="0.25">
      <c r="A65" s="67" t="s">
        <v>158</v>
      </c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65">
        <f t="shared" si="4"/>
        <v>0</v>
      </c>
    </row>
    <row r="66" spans="1:14" x14ac:dyDescent="0.25">
      <c r="A66" s="68" t="s">
        <v>159</v>
      </c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220"/>
      <c r="N66" s="65">
        <f t="shared" si="4"/>
        <v>0</v>
      </c>
    </row>
    <row r="67" spans="1:14" x14ac:dyDescent="0.25">
      <c r="A67" s="70" t="s">
        <v>164</v>
      </c>
      <c r="B67" s="66">
        <f t="shared" ref="B67:M67" si="5">SUM(B29:B66)</f>
        <v>0</v>
      </c>
      <c r="C67" s="66">
        <f t="shared" si="5"/>
        <v>0</v>
      </c>
      <c r="D67" s="66">
        <f t="shared" si="5"/>
        <v>0</v>
      </c>
      <c r="E67" s="66">
        <f t="shared" si="5"/>
        <v>0</v>
      </c>
      <c r="F67" s="66">
        <f t="shared" si="5"/>
        <v>0</v>
      </c>
      <c r="G67" s="66">
        <f t="shared" si="5"/>
        <v>0</v>
      </c>
      <c r="H67" s="66">
        <f t="shared" si="5"/>
        <v>0</v>
      </c>
      <c r="I67" s="66">
        <f t="shared" si="5"/>
        <v>0</v>
      </c>
      <c r="J67" s="66">
        <f t="shared" si="5"/>
        <v>0</v>
      </c>
      <c r="K67" s="66">
        <f t="shared" si="5"/>
        <v>0</v>
      </c>
      <c r="L67" s="66">
        <f t="shared" si="5"/>
        <v>0</v>
      </c>
      <c r="M67" s="66">
        <f t="shared" si="5"/>
        <v>0</v>
      </c>
      <c r="N67" s="66">
        <f>SUM(N29:N53)+SUM(N55:N66)</f>
        <v>0</v>
      </c>
    </row>
    <row r="69" spans="1:14" x14ac:dyDescent="0.25">
      <c r="A69" s="308" t="s">
        <v>190</v>
      </c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</row>
    <row r="71" spans="1:14" ht="19.5" x14ac:dyDescent="0.25">
      <c r="A71" s="301" t="s">
        <v>189</v>
      </c>
      <c r="B71" s="301"/>
      <c r="C71" s="301"/>
      <c r="D71" s="301"/>
      <c r="E71" s="301"/>
      <c r="F71" s="301"/>
      <c r="G71" s="301"/>
      <c r="H71" s="301"/>
      <c r="I71" s="301"/>
      <c r="J71" s="301"/>
      <c r="K71" s="301"/>
      <c r="L71" s="301"/>
      <c r="M71" s="301"/>
      <c r="N71" s="301"/>
    </row>
  </sheetData>
  <sheetProtection sheet="1" scenarios="1" formatCells="0" formatColumns="0" formatRows="0" insertColumns="0" insertRows="0" insertHyperlinks="0" deleteColumns="0" deleteRows="0" pivotTables="0"/>
  <mergeCells count="11">
    <mergeCell ref="A1:M1"/>
    <mergeCell ref="A2:M2"/>
    <mergeCell ref="A7:A8"/>
    <mergeCell ref="B7:M7"/>
    <mergeCell ref="N7:N8"/>
    <mergeCell ref="A71:N71"/>
    <mergeCell ref="A28:N28"/>
    <mergeCell ref="A69:N69"/>
    <mergeCell ref="A3:N3"/>
    <mergeCell ref="A4:N4"/>
    <mergeCell ref="A9:N9"/>
  </mergeCells>
  <pageMargins left="0.7" right="0.7" top="0.75" bottom="0.75" header="0.3" footer="0.3"/>
  <pageSetup scale="42" orientation="landscape" horizontalDpi="4294967293" r:id="rId1"/>
  <rowBreaks count="1" manualBreakCount="1">
    <brk id="41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600"/>
  </sheetPr>
  <dimension ref="A1:S71"/>
  <sheetViews>
    <sheetView topLeftCell="A7" zoomScale="90" zoomScaleNormal="90" workbookViewId="0">
      <selection activeCell="A7" sqref="A7:A8"/>
    </sheetView>
  </sheetViews>
  <sheetFormatPr defaultRowHeight="18.75" x14ac:dyDescent="0.25"/>
  <cols>
    <col min="1" max="1" width="84.85546875" style="73" bestFit="1" customWidth="1"/>
    <col min="2" max="2" width="17.5703125" style="144" bestFit="1" customWidth="1"/>
    <col min="3" max="13" width="15.7109375" style="144" customWidth="1"/>
    <col min="14" max="14" width="17.5703125" style="16" bestFit="1" customWidth="1"/>
    <col min="15" max="15" width="11" style="1" customWidth="1"/>
    <col min="16" max="16" width="11.7109375" style="1" customWidth="1"/>
    <col min="17" max="17" width="13.7109375" style="1" customWidth="1"/>
    <col min="18" max="18" width="12.140625" style="1" customWidth="1"/>
    <col min="19" max="19" width="10.5703125" style="1" customWidth="1"/>
    <col min="20" max="20" width="11.5703125" style="1" customWidth="1"/>
    <col min="21" max="21" width="10.7109375" style="1" customWidth="1"/>
    <col min="22" max="22" width="14.85546875" style="1" customWidth="1"/>
    <col min="23" max="23" width="15" style="1" customWidth="1"/>
    <col min="24" max="24" width="9.140625" style="1"/>
    <col min="25" max="25" width="16.28515625" style="1" customWidth="1"/>
    <col min="26" max="26" width="11.140625" style="1" customWidth="1"/>
    <col min="27" max="27" width="10.85546875" style="1" customWidth="1"/>
    <col min="28" max="28" width="14.42578125" style="1" customWidth="1"/>
    <col min="29" max="29" width="10.42578125" style="1" customWidth="1"/>
    <col min="30" max="30" width="11" style="1" customWidth="1"/>
    <col min="31" max="31" width="15.7109375" style="1" customWidth="1"/>
    <col min="32" max="33" width="9.140625" style="1"/>
    <col min="34" max="34" width="12.140625" style="1" customWidth="1"/>
    <col min="35" max="16384" width="9.140625" style="1"/>
  </cols>
  <sheetData>
    <row r="1" spans="1:19" x14ac:dyDescent="0.25">
      <c r="A1" s="315"/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</row>
    <row r="2" spans="1:19" x14ac:dyDescent="0.25">
      <c r="A2" s="307" t="s">
        <v>165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</row>
    <row r="3" spans="1:19" x14ac:dyDescent="0.25">
      <c r="A3" s="305">
        <f>IFERROR('Info. General Empresa'!C2:C2,"-")</f>
        <v>0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</row>
    <row r="4" spans="1:19" x14ac:dyDescent="0.25">
      <c r="A4" s="305">
        <f>IFERROR('Info. General Empresa'!C20:C20,"-")</f>
        <v>0</v>
      </c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</row>
    <row r="5" spans="1:19" x14ac:dyDescent="0.25">
      <c r="A5" s="69"/>
    </row>
    <row r="6" spans="1:19" x14ac:dyDescent="0.25">
      <c r="A6" s="12"/>
    </row>
    <row r="7" spans="1:19" ht="30" customHeight="1" x14ac:dyDescent="0.25">
      <c r="A7" s="316"/>
      <c r="B7" s="317" t="s">
        <v>173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9" t="s">
        <v>161</v>
      </c>
    </row>
    <row r="8" spans="1:19" s="16" customFormat="1" ht="78" customHeight="1" x14ac:dyDescent="0.25">
      <c r="A8" s="316"/>
      <c r="B8" s="145" t="s">
        <v>118</v>
      </c>
      <c r="C8" s="145" t="s">
        <v>119</v>
      </c>
      <c r="D8" s="145" t="s">
        <v>120</v>
      </c>
      <c r="E8" s="145" t="s">
        <v>121</v>
      </c>
      <c r="F8" s="145" t="s">
        <v>122</v>
      </c>
      <c r="G8" s="145" t="s">
        <v>123</v>
      </c>
      <c r="H8" s="145" t="s">
        <v>124</v>
      </c>
      <c r="I8" s="145" t="s">
        <v>125</v>
      </c>
      <c r="J8" s="145" t="s">
        <v>126</v>
      </c>
      <c r="K8" s="145" t="s">
        <v>127</v>
      </c>
      <c r="L8" s="145" t="s">
        <v>128</v>
      </c>
      <c r="M8" s="145" t="s">
        <v>129</v>
      </c>
      <c r="N8" s="319"/>
      <c r="O8" s="63"/>
      <c r="P8" s="63"/>
      <c r="Q8" s="63"/>
      <c r="R8" s="63"/>
      <c r="S8" s="63"/>
    </row>
    <row r="9" spans="1:19" x14ac:dyDescent="0.25">
      <c r="A9" s="302" t="s">
        <v>160</v>
      </c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64"/>
      <c r="P9" s="64"/>
      <c r="Q9" s="64"/>
      <c r="R9" s="64"/>
      <c r="S9" s="64"/>
    </row>
    <row r="10" spans="1:19" x14ac:dyDescent="0.25">
      <c r="A10" s="268" t="s">
        <v>236</v>
      </c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65">
        <f>SUM(B10:M10)</f>
        <v>0</v>
      </c>
      <c r="O10" s="64"/>
      <c r="P10" s="64"/>
      <c r="Q10" s="64"/>
      <c r="R10" s="64"/>
      <c r="S10" s="64"/>
    </row>
    <row r="11" spans="1:19" x14ac:dyDescent="0.25">
      <c r="A11" s="268" t="s">
        <v>236</v>
      </c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65">
        <f t="shared" ref="N11:N17" si="0">SUM(B11:M11)</f>
        <v>0</v>
      </c>
      <c r="O11" s="64"/>
      <c r="P11" s="64"/>
      <c r="Q11" s="64"/>
      <c r="R11" s="64"/>
      <c r="S11" s="64"/>
    </row>
    <row r="12" spans="1:19" x14ac:dyDescent="0.25">
      <c r="A12" s="268" t="s">
        <v>236</v>
      </c>
      <c r="B12" s="220"/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65">
        <f t="shared" si="0"/>
        <v>0</v>
      </c>
      <c r="O12" s="64"/>
      <c r="P12" s="64"/>
      <c r="Q12" s="64"/>
      <c r="R12" s="64"/>
      <c r="S12" s="64"/>
    </row>
    <row r="13" spans="1:19" x14ac:dyDescent="0.25">
      <c r="A13" s="268" t="s">
        <v>236</v>
      </c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65">
        <f t="shared" si="0"/>
        <v>0</v>
      </c>
      <c r="O13" s="64"/>
      <c r="P13" s="64"/>
      <c r="Q13" s="64"/>
      <c r="R13" s="64"/>
      <c r="S13" s="64"/>
    </row>
    <row r="14" spans="1:19" x14ac:dyDescent="0.25">
      <c r="A14" s="268" t="s">
        <v>236</v>
      </c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65">
        <f t="shared" si="0"/>
        <v>0</v>
      </c>
      <c r="O14" s="64"/>
      <c r="P14" s="64"/>
      <c r="Q14" s="64"/>
      <c r="R14" s="64"/>
      <c r="S14" s="64"/>
    </row>
    <row r="15" spans="1:19" x14ac:dyDescent="0.25">
      <c r="A15" s="268" t="s">
        <v>236</v>
      </c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65">
        <f t="shared" si="0"/>
        <v>0</v>
      </c>
      <c r="O15" s="64"/>
      <c r="P15" s="64"/>
      <c r="Q15" s="64"/>
      <c r="R15" s="64"/>
      <c r="S15" s="64"/>
    </row>
    <row r="16" spans="1:19" x14ac:dyDescent="0.25">
      <c r="A16" s="268" t="s">
        <v>236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65">
        <f t="shared" si="0"/>
        <v>0</v>
      </c>
      <c r="O16" s="64"/>
      <c r="P16" s="64"/>
      <c r="Q16" s="64"/>
      <c r="R16" s="64"/>
      <c r="S16" s="64"/>
    </row>
    <row r="17" spans="1:19" x14ac:dyDescent="0.25">
      <c r="A17" s="268" t="s">
        <v>236</v>
      </c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65">
        <f t="shared" si="0"/>
        <v>0</v>
      </c>
      <c r="O17" s="64"/>
      <c r="P17" s="64"/>
      <c r="Q17" s="64"/>
      <c r="R17" s="64"/>
      <c r="S17" s="64"/>
    </row>
    <row r="18" spans="1:19" s="266" customFormat="1" x14ac:dyDescent="0.25">
      <c r="A18" s="267"/>
      <c r="B18" s="241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65"/>
      <c r="P18" s="265"/>
      <c r="Q18" s="265"/>
      <c r="R18" s="265"/>
      <c r="S18" s="265"/>
    </row>
    <row r="19" spans="1:19" x14ac:dyDescent="0.25">
      <c r="A19" s="268" t="s">
        <v>237</v>
      </c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65">
        <f>SUM(B19:M19)</f>
        <v>0</v>
      </c>
      <c r="O19" s="64"/>
      <c r="P19" s="64"/>
      <c r="Q19" s="64"/>
      <c r="R19" s="64"/>
      <c r="S19" s="64"/>
    </row>
    <row r="20" spans="1:19" x14ac:dyDescent="0.25">
      <c r="A20" s="268" t="s">
        <v>237</v>
      </c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65">
        <f t="shared" ref="N20:N22" si="1">SUM(B20:M20)</f>
        <v>0</v>
      </c>
      <c r="O20" s="64"/>
      <c r="P20" s="64"/>
      <c r="Q20" s="64"/>
      <c r="R20" s="64"/>
      <c r="S20" s="64"/>
    </row>
    <row r="21" spans="1:19" x14ac:dyDescent="0.25">
      <c r="A21" s="268" t="s">
        <v>237</v>
      </c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65">
        <f t="shared" si="1"/>
        <v>0</v>
      </c>
      <c r="O21" s="64"/>
      <c r="P21" s="64"/>
      <c r="Q21" s="64"/>
      <c r="R21" s="64"/>
      <c r="S21" s="64"/>
    </row>
    <row r="22" spans="1:19" x14ac:dyDescent="0.25">
      <c r="A22" s="268" t="s">
        <v>237</v>
      </c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65">
        <f t="shared" si="1"/>
        <v>0</v>
      </c>
      <c r="O22" s="64"/>
      <c r="P22" s="64"/>
      <c r="Q22" s="64"/>
      <c r="R22" s="64"/>
      <c r="S22" s="64"/>
    </row>
    <row r="23" spans="1:19" x14ac:dyDescent="0.25">
      <c r="A23" s="70" t="s">
        <v>166</v>
      </c>
      <c r="B23" s="244">
        <f>SUM(B10:B17)+SUM(B19:B22)</f>
        <v>0</v>
      </c>
      <c r="C23" s="244">
        <f t="shared" ref="C23:L23" si="2">SUM(C10:C17)+SUM(C19:C22)</f>
        <v>0</v>
      </c>
      <c r="D23" s="244">
        <f t="shared" si="2"/>
        <v>0</v>
      </c>
      <c r="E23" s="244">
        <f t="shared" si="2"/>
        <v>0</v>
      </c>
      <c r="F23" s="244">
        <f t="shared" si="2"/>
        <v>0</v>
      </c>
      <c r="G23" s="244">
        <f t="shared" si="2"/>
        <v>0</v>
      </c>
      <c r="H23" s="244">
        <f t="shared" si="2"/>
        <v>0</v>
      </c>
      <c r="I23" s="244">
        <f t="shared" si="2"/>
        <v>0</v>
      </c>
      <c r="J23" s="244">
        <f t="shared" si="2"/>
        <v>0</v>
      </c>
      <c r="K23" s="244">
        <f t="shared" si="2"/>
        <v>0</v>
      </c>
      <c r="L23" s="244">
        <f t="shared" si="2"/>
        <v>0</v>
      </c>
      <c r="M23" s="244">
        <f>SUM(M10:M17)+SUM(M19:M22)</f>
        <v>0</v>
      </c>
      <c r="N23" s="65">
        <f>SUM(B23:M23)</f>
        <v>0</v>
      </c>
    </row>
    <row r="24" spans="1:19" x14ac:dyDescent="0.25">
      <c r="A24" s="70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65"/>
    </row>
    <row r="25" spans="1:19" x14ac:dyDescent="0.25">
      <c r="A25" s="67" t="s">
        <v>130</v>
      </c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65">
        <f>SUM(B25:M25)</f>
        <v>0</v>
      </c>
    </row>
    <row r="26" spans="1:19" x14ac:dyDescent="0.25">
      <c r="A26" s="71" t="s">
        <v>162</v>
      </c>
      <c r="B26" s="65">
        <f>B23-B25</f>
        <v>0</v>
      </c>
      <c r="C26" s="65">
        <f t="shared" ref="C26:M26" si="3">C23-C25</f>
        <v>0</v>
      </c>
      <c r="D26" s="65">
        <f t="shared" si="3"/>
        <v>0</v>
      </c>
      <c r="E26" s="65">
        <f t="shared" si="3"/>
        <v>0</v>
      </c>
      <c r="F26" s="65">
        <f t="shared" si="3"/>
        <v>0</v>
      </c>
      <c r="G26" s="65">
        <f t="shared" si="3"/>
        <v>0</v>
      </c>
      <c r="H26" s="65">
        <f t="shared" si="3"/>
        <v>0</v>
      </c>
      <c r="I26" s="65">
        <f t="shared" si="3"/>
        <v>0</v>
      </c>
      <c r="J26" s="65">
        <f t="shared" si="3"/>
        <v>0</v>
      </c>
      <c r="K26" s="65">
        <f t="shared" si="3"/>
        <v>0</v>
      </c>
      <c r="L26" s="65">
        <f t="shared" si="3"/>
        <v>0</v>
      </c>
      <c r="M26" s="65">
        <f t="shared" si="3"/>
        <v>0</v>
      </c>
      <c r="N26" s="65">
        <f>SUM(B26:M26)</f>
        <v>0</v>
      </c>
    </row>
    <row r="27" spans="1:19" x14ac:dyDescent="0.25">
      <c r="A27" s="71"/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23"/>
    </row>
    <row r="28" spans="1:19" x14ac:dyDescent="0.25">
      <c r="A28" s="311" t="s">
        <v>163</v>
      </c>
      <c r="B28" s="312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4"/>
      <c r="N28" s="313"/>
    </row>
    <row r="29" spans="1:19" x14ac:dyDescent="0.25">
      <c r="A29" s="199" t="s">
        <v>131</v>
      </c>
      <c r="B29" s="252"/>
      <c r="C29" s="253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65">
        <f>SUM(B29:M29)</f>
        <v>0</v>
      </c>
    </row>
    <row r="30" spans="1:19" x14ac:dyDescent="0.25">
      <c r="A30" s="200" t="s">
        <v>132</v>
      </c>
      <c r="B30" s="250"/>
      <c r="C30" s="253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65">
        <f t="shared" ref="N30:N66" si="4">SUM(B30:M30)</f>
        <v>0</v>
      </c>
    </row>
    <row r="31" spans="1:19" x14ac:dyDescent="0.25">
      <c r="A31" s="200" t="s">
        <v>133</v>
      </c>
      <c r="B31" s="250"/>
      <c r="C31" s="253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65">
        <f t="shared" si="4"/>
        <v>0</v>
      </c>
    </row>
    <row r="32" spans="1:19" x14ac:dyDescent="0.25">
      <c r="A32" s="199" t="s">
        <v>63</v>
      </c>
      <c r="B32" s="250"/>
      <c r="C32" s="253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65">
        <f t="shared" si="4"/>
        <v>0</v>
      </c>
    </row>
    <row r="33" spans="1:14" x14ac:dyDescent="0.25">
      <c r="A33" s="200" t="s">
        <v>134</v>
      </c>
      <c r="B33" s="250"/>
      <c r="C33" s="253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65">
        <f t="shared" si="4"/>
        <v>0</v>
      </c>
    </row>
    <row r="34" spans="1:14" x14ac:dyDescent="0.25">
      <c r="A34" s="199" t="s">
        <v>135</v>
      </c>
      <c r="B34" s="250"/>
      <c r="C34" s="253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65">
        <f t="shared" si="4"/>
        <v>0</v>
      </c>
    </row>
    <row r="35" spans="1:14" x14ac:dyDescent="0.25">
      <c r="A35" s="200" t="s">
        <v>136</v>
      </c>
      <c r="B35" s="250"/>
      <c r="C35" s="253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65">
        <f t="shared" si="4"/>
        <v>0</v>
      </c>
    </row>
    <row r="36" spans="1:14" x14ac:dyDescent="0.25">
      <c r="A36" s="200" t="s">
        <v>137</v>
      </c>
      <c r="B36" s="250"/>
      <c r="C36" s="253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65">
        <f t="shared" si="4"/>
        <v>0</v>
      </c>
    </row>
    <row r="37" spans="1:14" x14ac:dyDescent="0.25">
      <c r="A37" s="199" t="s">
        <v>138</v>
      </c>
      <c r="B37" s="250"/>
      <c r="C37" s="253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65">
        <f t="shared" si="4"/>
        <v>0</v>
      </c>
    </row>
    <row r="38" spans="1:14" x14ac:dyDescent="0.25">
      <c r="A38" s="199" t="s">
        <v>139</v>
      </c>
      <c r="B38" s="250"/>
      <c r="C38" s="253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65">
        <f t="shared" si="4"/>
        <v>0</v>
      </c>
    </row>
    <row r="39" spans="1:14" x14ac:dyDescent="0.25">
      <c r="A39" s="199" t="s">
        <v>140</v>
      </c>
      <c r="B39" s="220"/>
      <c r="C39" s="253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65">
        <f t="shared" si="4"/>
        <v>0</v>
      </c>
    </row>
    <row r="40" spans="1:14" x14ac:dyDescent="0.25">
      <c r="A40" s="200" t="s">
        <v>141</v>
      </c>
      <c r="B40" s="220"/>
      <c r="C40" s="253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65">
        <f t="shared" si="4"/>
        <v>0</v>
      </c>
    </row>
    <row r="41" spans="1:14" x14ac:dyDescent="0.25">
      <c r="A41" s="199" t="s">
        <v>142</v>
      </c>
      <c r="B41" s="249"/>
      <c r="C41" s="253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65">
        <f t="shared" si="4"/>
        <v>0</v>
      </c>
    </row>
    <row r="42" spans="1:14" x14ac:dyDescent="0.25">
      <c r="A42" s="199" t="s">
        <v>143</v>
      </c>
      <c r="B42" s="250"/>
      <c r="C42" s="253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65">
        <f t="shared" si="4"/>
        <v>0</v>
      </c>
    </row>
    <row r="43" spans="1:14" x14ac:dyDescent="0.25">
      <c r="A43" s="200" t="s">
        <v>144</v>
      </c>
      <c r="B43" s="250"/>
      <c r="C43" s="253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65">
        <f t="shared" si="4"/>
        <v>0</v>
      </c>
    </row>
    <row r="44" spans="1:14" x14ac:dyDescent="0.25">
      <c r="A44" s="200" t="s">
        <v>211</v>
      </c>
      <c r="B44" s="250"/>
      <c r="C44" s="253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65">
        <f t="shared" si="4"/>
        <v>0</v>
      </c>
    </row>
    <row r="45" spans="1:14" x14ac:dyDescent="0.25">
      <c r="A45" s="200" t="s">
        <v>145</v>
      </c>
      <c r="B45" s="250"/>
      <c r="C45" s="253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65">
        <f t="shared" si="4"/>
        <v>0</v>
      </c>
    </row>
    <row r="46" spans="1:14" x14ac:dyDescent="0.25">
      <c r="A46" s="200" t="s">
        <v>146</v>
      </c>
      <c r="B46" s="250"/>
      <c r="C46" s="253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65">
        <f t="shared" si="4"/>
        <v>0</v>
      </c>
    </row>
    <row r="47" spans="1:14" x14ac:dyDescent="0.25">
      <c r="A47" s="200" t="s">
        <v>147</v>
      </c>
      <c r="B47" s="250"/>
      <c r="C47" s="253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65">
        <f t="shared" si="4"/>
        <v>0</v>
      </c>
    </row>
    <row r="48" spans="1:14" x14ac:dyDescent="0.25">
      <c r="A48" s="200" t="s">
        <v>170</v>
      </c>
      <c r="B48" s="250"/>
      <c r="C48" s="253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65">
        <f t="shared" si="4"/>
        <v>0</v>
      </c>
    </row>
    <row r="49" spans="1:14" x14ac:dyDescent="0.25">
      <c r="A49" s="200" t="s">
        <v>202</v>
      </c>
      <c r="B49" s="220"/>
      <c r="C49" s="253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65">
        <f t="shared" si="4"/>
        <v>0</v>
      </c>
    </row>
    <row r="50" spans="1:14" x14ac:dyDescent="0.25">
      <c r="A50" s="200" t="s">
        <v>148</v>
      </c>
      <c r="B50" s="220"/>
      <c r="C50" s="253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65">
        <f t="shared" si="4"/>
        <v>0</v>
      </c>
    </row>
    <row r="51" spans="1:14" x14ac:dyDescent="0.25">
      <c r="A51" s="200" t="s">
        <v>149</v>
      </c>
      <c r="B51" s="220"/>
      <c r="C51" s="253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65">
        <f t="shared" si="4"/>
        <v>0</v>
      </c>
    </row>
    <row r="52" spans="1:14" x14ac:dyDescent="0.25">
      <c r="A52" s="200" t="s">
        <v>150</v>
      </c>
      <c r="B52" s="220"/>
      <c r="C52" s="253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65">
        <f t="shared" si="4"/>
        <v>0</v>
      </c>
    </row>
    <row r="53" spans="1:14" x14ac:dyDescent="0.25">
      <c r="A53" s="200" t="s">
        <v>151</v>
      </c>
      <c r="B53" s="220"/>
      <c r="C53" s="253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65">
        <f t="shared" si="4"/>
        <v>0</v>
      </c>
    </row>
    <row r="54" spans="1:14" x14ac:dyDescent="0.25">
      <c r="A54" s="200" t="s">
        <v>152</v>
      </c>
      <c r="B54" s="146"/>
      <c r="C54" s="202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65"/>
    </row>
    <row r="55" spans="1:14" x14ac:dyDescent="0.25">
      <c r="A55" s="201" t="s">
        <v>55</v>
      </c>
      <c r="B55" s="220"/>
      <c r="C55" s="253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65">
        <f t="shared" si="4"/>
        <v>0</v>
      </c>
    </row>
    <row r="56" spans="1:14" x14ac:dyDescent="0.25">
      <c r="A56" s="201" t="s">
        <v>59</v>
      </c>
      <c r="B56" s="220"/>
      <c r="C56" s="253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65">
        <f t="shared" si="4"/>
        <v>0</v>
      </c>
    </row>
    <row r="57" spans="1:14" x14ac:dyDescent="0.25">
      <c r="A57" s="201" t="s">
        <v>57</v>
      </c>
      <c r="B57" s="220"/>
      <c r="C57" s="253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65">
        <f t="shared" si="4"/>
        <v>0</v>
      </c>
    </row>
    <row r="58" spans="1:14" x14ac:dyDescent="0.25">
      <c r="A58" s="201" t="s">
        <v>58</v>
      </c>
      <c r="B58" s="220"/>
      <c r="C58" s="253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65">
        <f t="shared" si="4"/>
        <v>0</v>
      </c>
    </row>
    <row r="59" spans="1:14" x14ac:dyDescent="0.25">
      <c r="A59" s="67" t="s">
        <v>153</v>
      </c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65">
        <f t="shared" si="4"/>
        <v>0</v>
      </c>
    </row>
    <row r="60" spans="1:14" x14ac:dyDescent="0.25">
      <c r="A60" s="67" t="s">
        <v>203</v>
      </c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65">
        <f t="shared" si="4"/>
        <v>0</v>
      </c>
    </row>
    <row r="61" spans="1:14" x14ac:dyDescent="0.25">
      <c r="A61" s="67" t="s">
        <v>154</v>
      </c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65">
        <f t="shared" si="4"/>
        <v>0</v>
      </c>
    </row>
    <row r="62" spans="1:14" x14ac:dyDescent="0.25">
      <c r="A62" s="67" t="s">
        <v>155</v>
      </c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65">
        <f t="shared" si="4"/>
        <v>0</v>
      </c>
    </row>
    <row r="63" spans="1:14" x14ac:dyDescent="0.25">
      <c r="A63" s="67" t="s">
        <v>156</v>
      </c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65">
        <f t="shared" si="4"/>
        <v>0</v>
      </c>
    </row>
    <row r="64" spans="1:14" x14ac:dyDescent="0.25">
      <c r="A64" s="67" t="s">
        <v>157</v>
      </c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65">
        <f t="shared" si="4"/>
        <v>0</v>
      </c>
    </row>
    <row r="65" spans="1:14" x14ac:dyDescent="0.25">
      <c r="A65" s="67" t="s">
        <v>158</v>
      </c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65">
        <f t="shared" si="4"/>
        <v>0</v>
      </c>
    </row>
    <row r="66" spans="1:14" x14ac:dyDescent="0.25">
      <c r="A66" s="68" t="s">
        <v>159</v>
      </c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220"/>
      <c r="N66" s="65">
        <f t="shared" si="4"/>
        <v>0</v>
      </c>
    </row>
    <row r="67" spans="1:14" x14ac:dyDescent="0.25">
      <c r="A67" s="70" t="s">
        <v>164</v>
      </c>
      <c r="B67" s="66">
        <f t="shared" ref="B67:M67" si="5">SUM(B29:B66)</f>
        <v>0</v>
      </c>
      <c r="C67" s="66">
        <f t="shared" si="5"/>
        <v>0</v>
      </c>
      <c r="D67" s="66">
        <f t="shared" si="5"/>
        <v>0</v>
      </c>
      <c r="E67" s="66">
        <f t="shared" si="5"/>
        <v>0</v>
      </c>
      <c r="F67" s="66">
        <f t="shared" si="5"/>
        <v>0</v>
      </c>
      <c r="G67" s="66">
        <f t="shared" si="5"/>
        <v>0</v>
      </c>
      <c r="H67" s="66">
        <f t="shared" si="5"/>
        <v>0</v>
      </c>
      <c r="I67" s="66">
        <f t="shared" si="5"/>
        <v>0</v>
      </c>
      <c r="J67" s="66">
        <f t="shared" si="5"/>
        <v>0</v>
      </c>
      <c r="K67" s="66">
        <f t="shared" si="5"/>
        <v>0</v>
      </c>
      <c r="L67" s="66">
        <f t="shared" si="5"/>
        <v>0</v>
      </c>
      <c r="M67" s="66">
        <f t="shared" si="5"/>
        <v>0</v>
      </c>
      <c r="N67" s="66">
        <f>SUM(N29:N53)+SUM(N55:N66)</f>
        <v>0</v>
      </c>
    </row>
    <row r="69" spans="1:14" x14ac:dyDescent="0.25">
      <c r="A69" s="308" t="s">
        <v>190</v>
      </c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</row>
    <row r="71" spans="1:14" ht="19.5" x14ac:dyDescent="0.25">
      <c r="A71" s="301" t="s">
        <v>189</v>
      </c>
      <c r="B71" s="301"/>
      <c r="C71" s="301"/>
      <c r="D71" s="301"/>
      <c r="E71" s="301"/>
      <c r="F71" s="301"/>
      <c r="G71" s="301"/>
      <c r="H71" s="301"/>
      <c r="I71" s="301"/>
      <c r="J71" s="301"/>
      <c r="K71" s="301"/>
      <c r="L71" s="301"/>
      <c r="M71" s="301"/>
      <c r="N71" s="301"/>
    </row>
  </sheetData>
  <sheetProtection sheet="1" scenarios="1" formatCells="0" formatColumns="0" formatRows="0" insertColumns="0" insertRows="0" insertHyperlinks="0" deleteColumns="0" deleteRows="0"/>
  <mergeCells count="11">
    <mergeCell ref="A1:M1"/>
    <mergeCell ref="A2:M2"/>
    <mergeCell ref="A7:A8"/>
    <mergeCell ref="B7:M7"/>
    <mergeCell ref="N7:N8"/>
    <mergeCell ref="A71:N71"/>
    <mergeCell ref="A28:N28"/>
    <mergeCell ref="A69:N69"/>
    <mergeCell ref="A3:N3"/>
    <mergeCell ref="A4:N4"/>
    <mergeCell ref="A9:N9"/>
  </mergeCells>
  <pageMargins left="0.7" right="0.7" top="0.75" bottom="0.75" header="0.3" footer="0.3"/>
  <pageSetup scale="41" orientation="landscape" horizontalDpi="4294967293" r:id="rId1"/>
  <rowBreaks count="1" manualBreakCount="1">
    <brk id="41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G64"/>
  <sheetViews>
    <sheetView zoomScaleNormal="100" workbookViewId="0">
      <selection activeCell="A64" sqref="A64:D64"/>
    </sheetView>
  </sheetViews>
  <sheetFormatPr defaultColWidth="9.140625" defaultRowHeight="18.75" x14ac:dyDescent="0.25"/>
  <cols>
    <col min="1" max="1" width="79.28515625" style="1" customWidth="1"/>
    <col min="2" max="4" width="23.28515625" style="16" customWidth="1"/>
    <col min="5" max="7" width="9.140625" style="126"/>
    <col min="8" max="16384" width="9.140625" style="1"/>
  </cols>
  <sheetData>
    <row r="1" spans="1:7" x14ac:dyDescent="0.25">
      <c r="A1" s="307" t="s">
        <v>45</v>
      </c>
      <c r="B1" s="307"/>
      <c r="C1" s="307"/>
      <c r="D1" s="307"/>
    </row>
    <row r="2" spans="1:7" x14ac:dyDescent="0.25">
      <c r="A2" s="307">
        <f>IFERROR('Info. General Empresa'!C2,"-")</f>
        <v>0</v>
      </c>
      <c r="B2" s="307"/>
      <c r="C2" s="307"/>
      <c r="D2" s="307"/>
      <c r="E2" s="127"/>
      <c r="F2" s="127"/>
      <c r="G2" s="127"/>
    </row>
    <row r="3" spans="1:7" x14ac:dyDescent="0.25">
      <c r="A3" s="307"/>
      <c r="B3" s="307"/>
      <c r="C3" s="307"/>
      <c r="D3" s="307"/>
    </row>
    <row r="5" spans="1:7" ht="19.5" thickBot="1" x14ac:dyDescent="0.3"/>
    <row r="6" spans="1:7" ht="19.5" thickBot="1" x14ac:dyDescent="0.3">
      <c r="A6" s="10"/>
      <c r="B6" s="11">
        <f>IFERROR('Info. General Empresa'!C18:C18,"-")</f>
        <v>0</v>
      </c>
      <c r="C6" s="11">
        <f>IFERROR('Info. General Empresa'!C19:C19,"-")</f>
        <v>0</v>
      </c>
      <c r="D6" s="11" cm="1">
        <f t="array" ref="D6">IFERROR('Info. General Empresa'!C20:C20,"-")</f>
        <v>0</v>
      </c>
    </row>
    <row r="7" spans="1:7" x14ac:dyDescent="0.25">
      <c r="A7" s="15" t="s">
        <v>53</v>
      </c>
      <c r="B7" s="44" t="s">
        <v>21</v>
      </c>
      <c r="C7" s="44" t="s">
        <v>21</v>
      </c>
      <c r="D7" s="45" t="s">
        <v>21</v>
      </c>
    </row>
    <row r="8" spans="1:7" x14ac:dyDescent="0.25">
      <c r="A8" s="3" t="s">
        <v>47</v>
      </c>
      <c r="B8" s="17"/>
      <c r="C8" s="17"/>
      <c r="D8" s="18"/>
    </row>
    <row r="9" spans="1:7" x14ac:dyDescent="0.25">
      <c r="A9" s="6" t="s">
        <v>38</v>
      </c>
      <c r="B9" s="17">
        <f>SUM('Informe Ing y Gas Año 1'!N10:N17)</f>
        <v>0</v>
      </c>
      <c r="C9" s="17">
        <f>SUM('Informe Ing y Gas Año 2'!N10:N17)</f>
        <v>0</v>
      </c>
      <c r="D9" s="17">
        <f>SUM('Informe Ing y Gas Año 3'!N10:N17)</f>
        <v>0</v>
      </c>
    </row>
    <row r="10" spans="1:7" x14ac:dyDescent="0.25">
      <c r="A10" s="6" t="s">
        <v>49</v>
      </c>
      <c r="B10" s="17">
        <f>SUM('Informe Ing y Gas Año 1'!N19:N22)</f>
        <v>0</v>
      </c>
      <c r="C10" s="17">
        <f>SUM('Informe Ing y Gas Año 2'!N19:N22)</f>
        <v>0</v>
      </c>
      <c r="D10" s="17">
        <f>SUM('Informe Ing y Gas Año 3'!N19:N22)</f>
        <v>0</v>
      </c>
    </row>
    <row r="11" spans="1:7" x14ac:dyDescent="0.25">
      <c r="A11" s="3" t="s">
        <v>48</v>
      </c>
      <c r="B11" s="17"/>
      <c r="C11" s="17"/>
      <c r="D11" s="18"/>
    </row>
    <row r="12" spans="1:7" x14ac:dyDescent="0.25">
      <c r="A12" s="6" t="s">
        <v>38</v>
      </c>
      <c r="B12" s="260"/>
      <c r="C12" s="260"/>
      <c r="D12" s="260"/>
    </row>
    <row r="13" spans="1:7" x14ac:dyDescent="0.25">
      <c r="A13" s="6" t="s">
        <v>46</v>
      </c>
      <c r="B13" s="260"/>
      <c r="C13" s="260"/>
      <c r="D13" s="260"/>
    </row>
    <row r="14" spans="1:7" x14ac:dyDescent="0.25">
      <c r="A14" s="3" t="s">
        <v>168</v>
      </c>
      <c r="B14" s="260"/>
      <c r="C14" s="260"/>
      <c r="D14" s="261"/>
    </row>
    <row r="15" spans="1:7" x14ac:dyDescent="0.25">
      <c r="A15" s="3" t="s">
        <v>51</v>
      </c>
      <c r="B15" s="260"/>
      <c r="C15" s="260"/>
      <c r="D15" s="260"/>
    </row>
    <row r="16" spans="1:7" x14ac:dyDescent="0.25">
      <c r="A16" s="3" t="s">
        <v>50</v>
      </c>
      <c r="B16" s="260"/>
      <c r="C16" s="260"/>
      <c r="D16" s="260"/>
    </row>
    <row r="17" spans="1:7" x14ac:dyDescent="0.25">
      <c r="A17" s="3" t="s">
        <v>52</v>
      </c>
      <c r="B17" s="260"/>
      <c r="C17" s="260"/>
      <c r="D17" s="260"/>
    </row>
    <row r="18" spans="1:7" x14ac:dyDescent="0.25">
      <c r="A18" s="137" t="s">
        <v>235</v>
      </c>
      <c r="B18" s="247"/>
      <c r="C18" s="247"/>
      <c r="D18" s="248"/>
    </row>
    <row r="19" spans="1:7" x14ac:dyDescent="0.25">
      <c r="A19" s="137" t="s">
        <v>235</v>
      </c>
      <c r="B19" s="237"/>
      <c r="C19" s="237"/>
      <c r="D19" s="238"/>
    </row>
    <row r="20" spans="1:7" x14ac:dyDescent="0.25">
      <c r="A20" s="137" t="s">
        <v>235</v>
      </c>
      <c r="B20" s="237"/>
      <c r="C20" s="237"/>
      <c r="D20" s="238"/>
    </row>
    <row r="21" spans="1:7" ht="19.5" thickBot="1" x14ac:dyDescent="0.3">
      <c r="A21" s="137" t="s">
        <v>235</v>
      </c>
      <c r="B21" s="239"/>
      <c r="C21" s="239"/>
      <c r="D21" s="240"/>
    </row>
    <row r="22" spans="1:7" ht="20.25" thickTop="1" thickBot="1" x14ac:dyDescent="0.3">
      <c r="A22" s="4" t="s">
        <v>95</v>
      </c>
      <c r="B22" s="19">
        <f>SUM(B7:B21)</f>
        <v>0</v>
      </c>
      <c r="C22" s="19">
        <f>SUM(C7:C21)</f>
        <v>0</v>
      </c>
      <c r="D22" s="20">
        <f>SUM(D7:D21)</f>
        <v>0</v>
      </c>
    </row>
    <row r="23" spans="1:7" x14ac:dyDescent="0.25">
      <c r="A23" s="5"/>
      <c r="B23" s="32"/>
      <c r="C23" s="32"/>
      <c r="D23" s="33"/>
    </row>
    <row r="24" spans="1:7" x14ac:dyDescent="0.25">
      <c r="A24" s="46" t="s">
        <v>54</v>
      </c>
      <c r="B24" s="47" t="s">
        <v>21</v>
      </c>
      <c r="C24" s="47" t="s">
        <v>21</v>
      </c>
      <c r="D24" s="48" t="s">
        <v>21</v>
      </c>
    </row>
    <row r="25" spans="1:7" s="12" customFormat="1" x14ac:dyDescent="0.25">
      <c r="A25" s="74" t="s">
        <v>55</v>
      </c>
      <c r="B25" s="76">
        <f>'Informe Ing y Gas Año 1'!$N$55</f>
        <v>0</v>
      </c>
      <c r="C25" s="76">
        <f>'Informe Ing y Gas Año 2'!$N$55</f>
        <v>0</v>
      </c>
      <c r="D25" s="76">
        <f>'Informe Ing y Gas Año 3'!$N$55</f>
        <v>0</v>
      </c>
      <c r="E25" s="128"/>
      <c r="F25" s="128"/>
      <c r="G25" s="128"/>
    </row>
    <row r="26" spans="1:7" s="12" customFormat="1" x14ac:dyDescent="0.25">
      <c r="A26" s="74" t="s">
        <v>59</v>
      </c>
      <c r="B26" s="76">
        <f>'Informe Ing y Gas Año 1'!NB$56</f>
        <v>0</v>
      </c>
      <c r="C26" s="76">
        <f>'Informe Ing y Gas Año 2'!$N$56</f>
        <v>0</v>
      </c>
      <c r="D26" s="76">
        <f>'Informe Ing y Gas Año 3'!$N$56</f>
        <v>0</v>
      </c>
      <c r="E26" s="128"/>
      <c r="F26" s="128"/>
      <c r="G26" s="128"/>
    </row>
    <row r="27" spans="1:7" s="12" customFormat="1" x14ac:dyDescent="0.25">
      <c r="A27" s="74" t="s">
        <v>56</v>
      </c>
      <c r="B27" s="75"/>
      <c r="C27" s="75"/>
      <c r="D27" s="75"/>
      <c r="E27" s="128"/>
      <c r="F27" s="128"/>
      <c r="G27" s="128"/>
    </row>
    <row r="28" spans="1:7" s="12" customFormat="1" x14ac:dyDescent="0.25">
      <c r="A28" s="72" t="s">
        <v>57</v>
      </c>
      <c r="B28" s="76">
        <f>'Informe Ing y Gas Año 1'!$N$57</f>
        <v>0</v>
      </c>
      <c r="C28" s="76">
        <f>'Informe Ing y Gas Año 2'!$N$57</f>
        <v>0</v>
      </c>
      <c r="D28" s="76">
        <f>'Informe Ing y Gas Año 3'!$N$57</f>
        <v>0</v>
      </c>
      <c r="E28" s="128"/>
      <c r="F28" s="128"/>
      <c r="G28" s="128"/>
    </row>
    <row r="29" spans="1:7" s="12" customFormat="1" x14ac:dyDescent="0.25">
      <c r="A29" s="72" t="s">
        <v>58</v>
      </c>
      <c r="B29" s="76">
        <f>'Informe Ing y Gas Año 1'!N58</f>
        <v>0</v>
      </c>
      <c r="C29" s="76">
        <f>'Informe Ing y Gas Año 2'!N58</f>
        <v>0</v>
      </c>
      <c r="D29" s="76">
        <f>'Informe Ing y Gas Año 3'!N58</f>
        <v>0</v>
      </c>
      <c r="E29" s="128"/>
      <c r="F29" s="128"/>
      <c r="G29" s="128"/>
    </row>
    <row r="30" spans="1:7" s="12" customFormat="1" x14ac:dyDescent="0.25">
      <c r="A30" s="72" t="s">
        <v>60</v>
      </c>
      <c r="B30" s="76">
        <f>'Informe Ing y Gas Año 1'!$N$48+'Informe Ing y Gas Año 1'!$N$49</f>
        <v>0</v>
      </c>
      <c r="C30" s="76">
        <f>'Informe Ing y Gas Año 2'!$N$48+'Informe Ing y Gas Año 2'!$N$49</f>
        <v>0</v>
      </c>
      <c r="D30" s="76">
        <f>'Informe Ing y Gas Año 3'!$N$48+'Informe Ing y Gas Año 3'!$N$49</f>
        <v>0</v>
      </c>
      <c r="E30" s="128"/>
      <c r="F30" s="128"/>
      <c r="G30" s="128"/>
    </row>
    <row r="31" spans="1:7" s="12" customFormat="1" x14ac:dyDescent="0.25">
      <c r="A31" s="72" t="s">
        <v>61</v>
      </c>
      <c r="B31" s="76">
        <f>'Informe Ing y Gas Año 1'!$N$29+'Informe Ing y Gas Año 1'!$N$31+'Informe Ing y Gas Año 1'!$N$41+'Informe Ing y Gas Año 1'!$N$42+'Informe Ing y Gas Año 1'!$N$45+'Informe Ing y Gas Año 1'!$N$46+'Informe Ing y Gas Año 1'!$N$47</f>
        <v>0</v>
      </c>
      <c r="C31" s="76">
        <f>'Informe Ing y Gas Año 2'!$N$29+'Informe Ing y Gas Año 2'!$N$31+'Informe Ing y Gas Año 2'!$N$41+'Informe Ing y Gas Año 2'!$N$42+'Informe Ing y Gas Año 2'!$N$45+'Informe Ing y Gas Año 2'!$N$46+'Informe Ing y Gas Año 2'!$N$47</f>
        <v>0</v>
      </c>
      <c r="D31" s="76">
        <f>'Informe Ing y Gas Año 3'!$N$29+'Informe Ing y Gas Año 3'!$N$31+'Informe Ing y Gas Año 3'!$N$41+'Informe Ing y Gas Año 3'!$N$42+'Informe Ing y Gas Año 3'!$N$45+'Informe Ing y Gas Año 3'!$N$46+'Informe Ing y Gas Año 3'!$N$47</f>
        <v>0</v>
      </c>
      <c r="E31" s="128"/>
      <c r="F31" s="128"/>
      <c r="G31" s="128"/>
    </row>
    <row r="32" spans="1:7" s="12" customFormat="1" x14ac:dyDescent="0.25">
      <c r="A32" s="72" t="s">
        <v>39</v>
      </c>
      <c r="B32" s="76">
        <f>'Informe Ing y Gas Año 1'!$N$50</f>
        <v>0</v>
      </c>
      <c r="C32" s="76">
        <f>'Informe Ing y Gas Año 2'!$N$50</f>
        <v>0</v>
      </c>
      <c r="D32" s="76">
        <f>'Informe Ing y Gas Año 3'!$N$50</f>
        <v>0</v>
      </c>
      <c r="E32" s="128"/>
      <c r="F32" s="128"/>
      <c r="G32" s="128"/>
    </row>
    <row r="33" spans="1:7" s="12" customFormat="1" x14ac:dyDescent="0.25">
      <c r="A33" s="72" t="s">
        <v>62</v>
      </c>
      <c r="B33" s="76">
        <f>'Informe Ing y Gas Año 1'!$N$39</f>
        <v>0</v>
      </c>
      <c r="C33" s="76">
        <f>'Informe Ing y Gas Año 2'!$N$39</f>
        <v>0</v>
      </c>
      <c r="D33" s="76">
        <f>'Informe Ing y Gas Año 3'!$N$39</f>
        <v>0</v>
      </c>
      <c r="E33" s="128"/>
      <c r="F33" s="128"/>
      <c r="G33" s="128"/>
    </row>
    <row r="34" spans="1:7" s="12" customFormat="1" x14ac:dyDescent="0.25">
      <c r="A34" s="72" t="s">
        <v>63</v>
      </c>
      <c r="B34" s="76">
        <f>'Informe Ing y Gas Año 1'!$N$32+'Informe Ing y Gas Año 1'!$N$43</f>
        <v>0</v>
      </c>
      <c r="C34" s="76">
        <f>'Informe Ing y Gas Año 2'!$N$32+'Informe Ing y Gas Año 2'!$N$43</f>
        <v>0</v>
      </c>
      <c r="D34" s="76">
        <f>'Informe Ing y Gas Año 3'!$N$32+'Informe Ing y Gas Año 3'!$N$43</f>
        <v>0</v>
      </c>
      <c r="E34" s="128"/>
      <c r="F34" s="128"/>
      <c r="G34" s="128"/>
    </row>
    <row r="35" spans="1:7" s="12" customFormat="1" x14ac:dyDescent="0.25">
      <c r="A35" s="72" t="s">
        <v>64</v>
      </c>
      <c r="B35" s="76">
        <f>'Informe Ing y Gas Año 1'!$N$35</f>
        <v>0</v>
      </c>
      <c r="C35" s="76">
        <f>'Informe Ing y Gas Año 2'!$N$35</f>
        <v>0</v>
      </c>
      <c r="D35" s="76">
        <f>'Informe Ing y Gas Año 3'!$N$35</f>
        <v>0</v>
      </c>
      <c r="E35" s="128"/>
      <c r="F35" s="128"/>
      <c r="G35" s="128"/>
    </row>
    <row r="36" spans="1:7" s="12" customFormat="1" x14ac:dyDescent="0.25">
      <c r="A36" s="72" t="s">
        <v>65</v>
      </c>
      <c r="B36" s="76">
        <f>'Informe Ing y Gas Año 1'!$N$36</f>
        <v>0</v>
      </c>
      <c r="C36" s="76">
        <f>'Informe Ing y Gas Año 2'!$N$36</f>
        <v>0</v>
      </c>
      <c r="D36" s="76">
        <f>'Informe Ing y Gas Año 3'!$N$36</f>
        <v>0</v>
      </c>
      <c r="E36" s="128"/>
      <c r="F36" s="128"/>
      <c r="G36" s="128"/>
    </row>
    <row r="37" spans="1:7" s="12" customFormat="1" x14ac:dyDescent="0.25">
      <c r="A37" s="72" t="s">
        <v>167</v>
      </c>
      <c r="B37" s="246">
        <f>'Informe Ing y Gas Año 1'!$N$33+'Informe Ing y Gas Año 1'!$N$34</f>
        <v>0</v>
      </c>
      <c r="C37" s="246">
        <f>'Informe Ing y Gas Año 2'!$N$33+'Informe Ing y Gas Año 2'!$N$34</f>
        <v>0</v>
      </c>
      <c r="D37" s="246">
        <f>'Informe Ing y Gas Año 3'!$N$33+'Informe Ing y Gas Año 3'!$N$34</f>
        <v>0</v>
      </c>
      <c r="E37" s="128"/>
      <c r="F37" s="128"/>
      <c r="G37" s="128"/>
    </row>
    <row r="38" spans="1:7" s="12" customFormat="1" x14ac:dyDescent="0.25">
      <c r="A38" s="72" t="s">
        <v>84</v>
      </c>
      <c r="B38" s="262"/>
      <c r="C38" s="260"/>
      <c r="D38" s="260"/>
      <c r="E38" s="128"/>
      <c r="F38" s="128"/>
      <c r="G38" s="128"/>
    </row>
    <row r="39" spans="1:7" s="12" customFormat="1" x14ac:dyDescent="0.25">
      <c r="A39" s="72" t="str">
        <f>'Informe Ing y Gas Año 1'!A40</f>
        <v>Patentes Licencias</v>
      </c>
      <c r="B39" s="241">
        <f>'Informe Ing y Gas Año 1'!$N$40</f>
        <v>0</v>
      </c>
      <c r="C39" s="241">
        <f>'Informe Ing y Gas Año 2'!$N$40</f>
        <v>0</v>
      </c>
      <c r="D39" s="241">
        <f>'Informe Ing y Gas Año 3'!$N$40</f>
        <v>0</v>
      </c>
      <c r="E39" s="128"/>
      <c r="F39" s="128"/>
      <c r="G39" s="128"/>
    </row>
    <row r="40" spans="1:7" s="12" customFormat="1" ht="37.5" x14ac:dyDescent="0.25">
      <c r="A40" s="27" t="s">
        <v>233</v>
      </c>
      <c r="B40" s="241">
        <f>SUM('Informe Ing y Gas Año 1'!$N$51:$N$53)+SUM('Informe Ing y Gas Año 1'!$N$59:$N$66)+'Informe Ing y Gas Año 1'!$N$37+'Informe Ing y Gas Año 1'!$N$30</f>
        <v>0</v>
      </c>
      <c r="C40" s="241">
        <f>SUM('Informe Ing y Gas Año 2'!$N$51:$N$53)+SUM('Informe Ing y Gas Año 2'!$N$59:$N$66)+'Informe Ing y Gas Año 2'!$N$37+'Informe Ing y Gas Año 2'!$N$30</f>
        <v>0</v>
      </c>
      <c r="D40" s="241">
        <f>SUM('Informe Ing y Gas Año 3'!$N$51:$N$53)+SUM('Informe Ing y Gas Año 3'!$N$59:$N$66)+'Informe Ing y Gas Año 3'!$N$37+'Informe Ing y Gas Año 3'!$N$30</f>
        <v>0</v>
      </c>
      <c r="E40" s="128"/>
      <c r="F40" s="128"/>
      <c r="G40" s="128"/>
    </row>
    <row r="41" spans="1:7" s="12" customFormat="1" x14ac:dyDescent="0.25">
      <c r="A41" s="138" t="s">
        <v>171</v>
      </c>
      <c r="B41" s="220"/>
      <c r="C41" s="220"/>
      <c r="D41" s="263"/>
      <c r="E41" s="128"/>
      <c r="F41" s="128"/>
      <c r="G41" s="128"/>
    </row>
    <row r="42" spans="1:7" s="12" customFormat="1" x14ac:dyDescent="0.25">
      <c r="A42" s="138" t="s">
        <v>171</v>
      </c>
      <c r="B42" s="220"/>
      <c r="C42" s="220"/>
      <c r="D42" s="263"/>
      <c r="E42" s="128"/>
      <c r="F42" s="128"/>
      <c r="G42" s="128"/>
    </row>
    <row r="43" spans="1:7" s="12" customFormat="1" x14ac:dyDescent="0.25">
      <c r="A43" s="138" t="s">
        <v>171</v>
      </c>
      <c r="B43" s="220"/>
      <c r="C43" s="220"/>
      <c r="D43" s="221"/>
      <c r="E43" s="128"/>
      <c r="F43" s="128"/>
      <c r="G43" s="128"/>
    </row>
    <row r="44" spans="1:7" s="12" customFormat="1" x14ac:dyDescent="0.25">
      <c r="A44" s="74" t="s">
        <v>66</v>
      </c>
      <c r="B44" s="242"/>
      <c r="C44" s="242"/>
      <c r="D44" s="243"/>
      <c r="E44" s="128"/>
      <c r="F44" s="128"/>
      <c r="G44" s="128"/>
    </row>
    <row r="45" spans="1:7" x14ac:dyDescent="0.25">
      <c r="A45" s="6" t="s">
        <v>210</v>
      </c>
      <c r="B45" s="260"/>
      <c r="C45" s="260"/>
      <c r="D45" s="260"/>
    </row>
    <row r="46" spans="1:7" x14ac:dyDescent="0.25">
      <c r="A46" s="6" t="s">
        <v>67</v>
      </c>
      <c r="B46" s="220"/>
      <c r="C46" s="220"/>
      <c r="D46" s="220"/>
    </row>
    <row r="47" spans="1:7" x14ac:dyDescent="0.25">
      <c r="A47" s="3" t="s">
        <v>69</v>
      </c>
      <c r="B47" s="244"/>
      <c r="C47" s="244"/>
      <c r="D47" s="245"/>
    </row>
    <row r="48" spans="1:7" x14ac:dyDescent="0.25">
      <c r="A48" s="6" t="s">
        <v>68</v>
      </c>
      <c r="B48" s="17">
        <f>'Informe Ing y Gas Año 1'!$N$44</f>
        <v>0</v>
      </c>
      <c r="C48" s="17">
        <f>'Informe Ing y Gas Año 2'!$N$44</f>
        <v>0</v>
      </c>
      <c r="D48" s="17">
        <f>'Informe Ing y Gas Año 3'!$N$44</f>
        <v>0</v>
      </c>
    </row>
    <row r="49" spans="1:4" x14ac:dyDescent="0.25">
      <c r="A49" s="3" t="s">
        <v>40</v>
      </c>
      <c r="B49" s="17">
        <f>'Informe Ing y Gas Año 1'!$N$38</f>
        <v>0</v>
      </c>
      <c r="C49" s="17">
        <f>'Informe Ing y Gas Año 2'!$N$38</f>
        <v>0</v>
      </c>
      <c r="D49" s="17">
        <f>'Informe Ing y Gas Año 3'!$N$38</f>
        <v>0</v>
      </c>
    </row>
    <row r="50" spans="1:4" x14ac:dyDescent="0.25">
      <c r="A50" s="3" t="s">
        <v>41</v>
      </c>
      <c r="B50" s="17"/>
      <c r="C50" s="17"/>
      <c r="D50" s="18"/>
    </row>
    <row r="51" spans="1:4" ht="19.5" thickBot="1" x14ac:dyDescent="0.3">
      <c r="A51" s="7" t="s">
        <v>42</v>
      </c>
      <c r="B51" s="80"/>
      <c r="C51" s="80"/>
      <c r="D51" s="81"/>
    </row>
    <row r="52" spans="1:4" ht="20.25" thickTop="1" thickBot="1" x14ac:dyDescent="0.3">
      <c r="A52" s="8" t="s">
        <v>96</v>
      </c>
      <c r="B52" s="21">
        <f>SUM(B25:B51)</f>
        <v>0</v>
      </c>
      <c r="C52" s="21">
        <f>SUM(C25:C51)</f>
        <v>0</v>
      </c>
      <c r="D52" s="22">
        <f>SUM(D25:D51)</f>
        <v>0</v>
      </c>
    </row>
    <row r="53" spans="1:4" x14ac:dyDescent="0.25">
      <c r="A53" s="9"/>
      <c r="B53" s="32"/>
      <c r="C53" s="32"/>
      <c r="D53" s="33"/>
    </row>
    <row r="54" spans="1:4" x14ac:dyDescent="0.25">
      <c r="A54" s="2" t="s">
        <v>70</v>
      </c>
      <c r="B54" s="23">
        <f>B22-B52</f>
        <v>0</v>
      </c>
      <c r="C54" s="23">
        <f>C22-C52</f>
        <v>0</v>
      </c>
      <c r="D54" s="24">
        <f>D22-D52</f>
        <v>0</v>
      </c>
    </row>
    <row r="55" spans="1:4" x14ac:dyDescent="0.25">
      <c r="A55" s="3" t="s">
        <v>43</v>
      </c>
      <c r="B55" s="17"/>
      <c r="C55" s="17"/>
      <c r="D55" s="18"/>
    </row>
    <row r="56" spans="1:4" x14ac:dyDescent="0.25">
      <c r="A56" s="6" t="s">
        <v>220</v>
      </c>
      <c r="B56" s="77"/>
      <c r="C56" s="77"/>
      <c r="D56" s="78"/>
    </row>
    <row r="57" spans="1:4" x14ac:dyDescent="0.25">
      <c r="A57" s="6" t="s">
        <v>44</v>
      </c>
      <c r="B57" s="77"/>
      <c r="C57" s="77"/>
      <c r="D57" s="78"/>
    </row>
    <row r="58" spans="1:4" x14ac:dyDescent="0.25">
      <c r="A58" s="49" t="s">
        <v>71</v>
      </c>
      <c r="B58" s="77"/>
      <c r="C58" s="77"/>
      <c r="D58" s="78"/>
    </row>
    <row r="59" spans="1:4" x14ac:dyDescent="0.25">
      <c r="A59" s="49" t="s">
        <v>71</v>
      </c>
      <c r="B59" s="77"/>
      <c r="C59" s="77"/>
      <c r="D59" s="78"/>
    </row>
    <row r="60" spans="1:4" ht="19.5" thickBot="1" x14ac:dyDescent="0.3">
      <c r="A60" s="50" t="s">
        <v>71</v>
      </c>
      <c r="B60" s="80"/>
      <c r="C60" s="80"/>
      <c r="D60" s="81"/>
    </row>
    <row r="61" spans="1:4" ht="20.25" thickTop="1" thickBot="1" x14ac:dyDescent="0.3">
      <c r="A61" s="4" t="s">
        <v>72</v>
      </c>
      <c r="B61" s="21">
        <f>B54+SUM(B56:B60)</f>
        <v>0</v>
      </c>
      <c r="C61" s="21">
        <f>C54+SUM(C56:C60)</f>
        <v>0</v>
      </c>
      <c r="D61" s="21">
        <f>D54+SUM(D56:D60)</f>
        <v>0</v>
      </c>
    </row>
    <row r="62" spans="1:4" x14ac:dyDescent="0.25">
      <c r="A62" s="320" t="s">
        <v>101</v>
      </c>
      <c r="B62" s="320"/>
      <c r="C62" s="320"/>
      <c r="D62" s="320"/>
    </row>
    <row r="63" spans="1:4" x14ac:dyDescent="0.25">
      <c r="A63" s="264"/>
      <c r="B63" s="264"/>
      <c r="C63" s="264"/>
      <c r="D63" s="264"/>
    </row>
    <row r="64" spans="1:4" ht="59.25" customHeight="1" x14ac:dyDescent="0.25">
      <c r="A64" s="321" t="s">
        <v>234</v>
      </c>
      <c r="B64" s="321"/>
      <c r="C64" s="321"/>
      <c r="D64" s="321"/>
    </row>
  </sheetData>
  <sheetProtection sheet="1" formatCells="0" formatColumns="0" formatRows="0" insertColumns="0" insertRows="0" insertHyperlinks="0" deleteColumns="0" deleteRows="0" sort="0" autoFilter="0" pivotTables="0"/>
  <mergeCells count="5">
    <mergeCell ref="A1:D1"/>
    <mergeCell ref="A2:D2"/>
    <mergeCell ref="A3:D3"/>
    <mergeCell ref="A62:D62"/>
    <mergeCell ref="A64:D64"/>
  </mergeCells>
  <pageMargins left="0.7" right="0.7" top="0.75" bottom="0.75" header="0.3" footer="0.3"/>
  <pageSetup scale="58" orientation="portrait" r:id="rId1"/>
  <rowBreaks count="2" manualBreakCount="2">
    <brk id="23" max="3" man="1"/>
    <brk id="52" max="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C00"/>
  </sheetPr>
  <dimension ref="A1:H76"/>
  <sheetViews>
    <sheetView zoomScaleNormal="100" workbookViewId="0">
      <selection activeCell="C63" sqref="C63"/>
    </sheetView>
  </sheetViews>
  <sheetFormatPr defaultColWidth="31.140625" defaultRowHeight="18.75" x14ac:dyDescent="0.3"/>
  <cols>
    <col min="1" max="1" width="46.28515625" style="37" customWidth="1"/>
    <col min="2" max="4" width="19.140625" style="37" customWidth="1"/>
    <col min="5" max="5" width="38.28515625" style="37" customWidth="1"/>
    <col min="6" max="6" width="19.42578125" style="37" customWidth="1"/>
    <col min="7" max="7" width="20.42578125" style="37" customWidth="1"/>
    <col min="8" max="8" width="18.42578125" style="37" customWidth="1"/>
    <col min="9" max="16384" width="31.140625" style="37"/>
  </cols>
  <sheetData>
    <row r="1" spans="1:8" x14ac:dyDescent="0.3">
      <c r="A1" s="323" t="s">
        <v>35</v>
      </c>
      <c r="B1" s="324"/>
      <c r="C1" s="324"/>
      <c r="D1" s="324"/>
      <c r="E1" s="324"/>
      <c r="F1" s="324"/>
      <c r="G1" s="324"/>
      <c r="H1" s="324"/>
    </row>
    <row r="2" spans="1:8" x14ac:dyDescent="0.3">
      <c r="A2" s="325">
        <f>IFERROR('Info. General Empresa'!C2:C2,"-")</f>
        <v>0</v>
      </c>
      <c r="B2" s="325"/>
      <c r="C2" s="325"/>
      <c r="D2" s="325"/>
      <c r="E2" s="325"/>
      <c r="F2" s="325"/>
      <c r="G2" s="325"/>
      <c r="H2" s="325"/>
    </row>
    <row r="3" spans="1:8" x14ac:dyDescent="0.3">
      <c r="A3" s="325"/>
      <c r="B3" s="326"/>
      <c r="C3" s="326"/>
      <c r="D3" s="326"/>
      <c r="E3" s="326"/>
      <c r="F3" s="326"/>
      <c r="G3" s="326"/>
      <c r="H3" s="326"/>
    </row>
    <row r="4" spans="1:8" ht="19.5" thickBot="1" x14ac:dyDescent="0.35"/>
    <row r="5" spans="1:8" ht="19.5" thickBot="1" x14ac:dyDescent="0.35">
      <c r="A5" s="83" t="s">
        <v>36</v>
      </c>
      <c r="B5" s="84">
        <f>'Info. General Empresa'!C18</f>
        <v>0</v>
      </c>
      <c r="C5" s="84">
        <f>IFERROR('Info. General Empresa'!$C$19,"-")</f>
        <v>0</v>
      </c>
      <c r="D5" s="84">
        <f>IFERROR('Info. General Empresa'!C20,"-")</f>
        <v>0</v>
      </c>
      <c r="E5" s="85" t="s">
        <v>37</v>
      </c>
      <c r="F5" s="84">
        <f>B5</f>
        <v>0</v>
      </c>
      <c r="G5" s="84">
        <f>C5</f>
        <v>0</v>
      </c>
      <c r="H5" s="84">
        <f>D5</f>
        <v>0</v>
      </c>
    </row>
    <row r="6" spans="1:8" x14ac:dyDescent="0.3">
      <c r="A6" s="210" t="s">
        <v>20</v>
      </c>
      <c r="B6" s="211" t="s">
        <v>21</v>
      </c>
      <c r="C6" s="211" t="s">
        <v>21</v>
      </c>
      <c r="D6" s="211" t="s">
        <v>21</v>
      </c>
      <c r="E6" s="212" t="s">
        <v>22</v>
      </c>
      <c r="F6" s="211" t="s">
        <v>21</v>
      </c>
      <c r="G6" s="211" t="s">
        <v>21</v>
      </c>
      <c r="H6" s="213" t="s">
        <v>21</v>
      </c>
    </row>
    <row r="7" spans="1:8" x14ac:dyDescent="0.3">
      <c r="A7" s="205"/>
      <c r="B7" s="206"/>
      <c r="C7" s="206"/>
      <c r="D7" s="206"/>
      <c r="E7" s="205"/>
      <c r="F7" s="206"/>
      <c r="G7" s="206"/>
      <c r="H7" s="214"/>
    </row>
    <row r="8" spans="1:8" x14ac:dyDescent="0.3">
      <c r="A8" s="205"/>
      <c r="B8" s="206"/>
      <c r="C8" s="206"/>
      <c r="D8" s="206"/>
      <c r="E8" s="205"/>
      <c r="F8" s="206"/>
      <c r="G8" s="206"/>
      <c r="H8" s="206"/>
    </row>
    <row r="9" spans="1:8" x14ac:dyDescent="0.3">
      <c r="A9" s="205"/>
      <c r="B9" s="206"/>
      <c r="C9" s="206"/>
      <c r="D9" s="206"/>
      <c r="E9" s="205"/>
      <c r="F9" s="206"/>
      <c r="G9" s="206"/>
      <c r="H9" s="206"/>
    </row>
    <row r="10" spans="1:8" x14ac:dyDescent="0.3">
      <c r="A10" s="205"/>
      <c r="B10" s="206"/>
      <c r="C10" s="206"/>
      <c r="D10" s="206"/>
      <c r="E10" s="205"/>
      <c r="F10" s="205"/>
      <c r="G10" s="205"/>
      <c r="H10" s="215"/>
    </row>
    <row r="11" spans="1:8" x14ac:dyDescent="0.3">
      <c r="A11" s="86"/>
      <c r="B11" s="87"/>
      <c r="C11" s="87"/>
      <c r="D11" s="87"/>
      <c r="E11" s="88"/>
      <c r="F11" s="89"/>
      <c r="G11" s="89"/>
      <c r="H11" s="90"/>
    </row>
    <row r="12" spans="1:8" x14ac:dyDescent="0.3">
      <c r="A12" s="91"/>
      <c r="B12" s="92"/>
      <c r="C12" s="92"/>
      <c r="D12" s="92"/>
      <c r="E12" s="93"/>
      <c r="F12" s="94"/>
      <c r="G12" s="94"/>
      <c r="H12" s="95"/>
    </row>
    <row r="13" spans="1:8" x14ac:dyDescent="0.3">
      <c r="A13" s="91"/>
      <c r="B13" s="92"/>
      <c r="C13" s="92"/>
      <c r="D13" s="92"/>
      <c r="E13" s="93"/>
      <c r="F13" s="94"/>
      <c r="G13" s="94"/>
      <c r="H13" s="95"/>
    </row>
    <row r="14" spans="1:8" x14ac:dyDescent="0.3">
      <c r="A14" s="91"/>
      <c r="B14" s="92"/>
      <c r="C14" s="92"/>
      <c r="D14" s="92"/>
      <c r="E14" s="93"/>
      <c r="F14" s="94"/>
      <c r="G14" s="94"/>
      <c r="H14" s="95"/>
    </row>
    <row r="15" spans="1:8" x14ac:dyDescent="0.3">
      <c r="A15" s="91"/>
      <c r="B15" s="92"/>
      <c r="C15" s="92"/>
      <c r="D15" s="92"/>
      <c r="E15" s="93"/>
      <c r="F15" s="94"/>
      <c r="G15" s="94"/>
      <c r="H15" s="95"/>
    </row>
    <row r="16" spans="1:8" x14ac:dyDescent="0.3">
      <c r="A16" s="91"/>
      <c r="B16" s="92"/>
      <c r="C16" s="92"/>
      <c r="D16" s="92"/>
      <c r="E16" s="93"/>
      <c r="F16" s="94"/>
      <c r="G16" s="94"/>
      <c r="H16" s="95"/>
    </row>
    <row r="17" spans="1:8" x14ac:dyDescent="0.3">
      <c r="A17" s="91"/>
      <c r="B17" s="92"/>
      <c r="C17" s="92"/>
      <c r="D17" s="92"/>
      <c r="E17" s="93"/>
      <c r="F17" s="94"/>
      <c r="G17" s="94"/>
      <c r="H17" s="95"/>
    </row>
    <row r="18" spans="1:8" x14ac:dyDescent="0.3">
      <c r="A18" s="91"/>
      <c r="B18" s="92"/>
      <c r="C18" s="92"/>
      <c r="D18" s="92"/>
      <c r="E18" s="93"/>
      <c r="F18" s="94"/>
      <c r="G18" s="94"/>
      <c r="H18" s="95"/>
    </row>
    <row r="19" spans="1:8" x14ac:dyDescent="0.3">
      <c r="A19" s="91"/>
      <c r="B19" s="92"/>
      <c r="C19" s="92"/>
      <c r="D19" s="92"/>
      <c r="E19" s="93"/>
      <c r="F19" s="94"/>
      <c r="G19" s="94"/>
      <c r="H19" s="95"/>
    </row>
    <row r="20" spans="1:8" x14ac:dyDescent="0.3">
      <c r="A20" s="91"/>
      <c r="B20" s="92"/>
      <c r="C20" s="92"/>
      <c r="D20" s="92"/>
      <c r="E20" s="93"/>
      <c r="F20" s="94"/>
      <c r="G20" s="94"/>
      <c r="H20" s="95"/>
    </row>
    <row r="21" spans="1:8" x14ac:dyDescent="0.3">
      <c r="A21" s="91"/>
      <c r="B21" s="92"/>
      <c r="C21" s="92"/>
      <c r="D21" s="92"/>
      <c r="E21" s="93"/>
      <c r="F21" s="94"/>
      <c r="G21" s="94"/>
      <c r="H21" s="95"/>
    </row>
    <row r="22" spans="1:8" x14ac:dyDescent="0.3">
      <c r="A22" s="91"/>
      <c r="B22" s="92"/>
      <c r="C22" s="92"/>
      <c r="D22" s="92"/>
      <c r="E22" s="93"/>
      <c r="F22" s="94"/>
      <c r="G22" s="94"/>
      <c r="H22" s="95"/>
    </row>
    <row r="23" spans="1:8" x14ac:dyDescent="0.3">
      <c r="A23" s="91"/>
      <c r="B23" s="92"/>
      <c r="C23" s="92"/>
      <c r="D23" s="92"/>
      <c r="E23" s="93"/>
      <c r="F23" s="94"/>
      <c r="G23" s="94"/>
      <c r="H23" s="95"/>
    </row>
    <row r="24" spans="1:8" x14ac:dyDescent="0.3">
      <c r="A24" s="91"/>
      <c r="B24" s="92"/>
      <c r="C24" s="92"/>
      <c r="D24" s="92"/>
      <c r="E24" s="93"/>
      <c r="F24" s="94"/>
      <c r="G24" s="94"/>
      <c r="H24" s="95"/>
    </row>
    <row r="25" spans="1:8" x14ac:dyDescent="0.3">
      <c r="A25" s="91"/>
      <c r="B25" s="92"/>
      <c r="C25" s="92"/>
      <c r="D25" s="92"/>
      <c r="E25" s="93"/>
      <c r="F25" s="94"/>
      <c r="G25" s="94"/>
      <c r="H25" s="96"/>
    </row>
    <row r="26" spans="1:8" ht="19.5" thickBot="1" x14ac:dyDescent="0.35">
      <c r="A26" s="97"/>
      <c r="B26" s="98"/>
      <c r="C26" s="98"/>
      <c r="D26" s="98"/>
      <c r="E26" s="99"/>
      <c r="F26" s="100"/>
      <c r="G26" s="100"/>
      <c r="H26" s="101"/>
    </row>
    <row r="27" spans="1:8" ht="19.5" thickBot="1" x14ac:dyDescent="0.35">
      <c r="A27" s="38" t="s">
        <v>23</v>
      </c>
      <c r="B27" s="39">
        <f>SUM(B7:B26)</f>
        <v>0</v>
      </c>
      <c r="C27" s="39">
        <f>SUM(C7:C26)</f>
        <v>0</v>
      </c>
      <c r="D27" s="39">
        <f>SUM(D7:D26)</f>
        <v>0</v>
      </c>
      <c r="E27" s="40" t="s">
        <v>24</v>
      </c>
      <c r="F27" s="41">
        <f>SUM(F7:F26)</f>
        <v>0</v>
      </c>
      <c r="G27" s="41">
        <f>SUM(G7:G26)</f>
        <v>0</v>
      </c>
      <c r="H27" s="41">
        <f>SUM(H7:H26)</f>
        <v>0</v>
      </c>
    </row>
    <row r="28" spans="1:8" ht="19.5" thickBot="1" x14ac:dyDescent="0.35">
      <c r="A28" s="330"/>
      <c r="B28" s="331"/>
      <c r="C28" s="331"/>
      <c r="D28" s="331"/>
      <c r="E28" s="331"/>
      <c r="F28" s="331"/>
      <c r="G28" s="331"/>
      <c r="H28" s="332"/>
    </row>
    <row r="29" spans="1:8" x14ac:dyDescent="0.3">
      <c r="A29" s="203" t="s">
        <v>25</v>
      </c>
      <c r="B29" s="135" t="s">
        <v>21</v>
      </c>
      <c r="C29" s="135" t="s">
        <v>21</v>
      </c>
      <c r="D29" s="135" t="s">
        <v>21</v>
      </c>
      <c r="E29" s="204" t="s">
        <v>26</v>
      </c>
      <c r="F29" s="204"/>
      <c r="G29" s="204"/>
      <c r="H29" s="136" t="s">
        <v>21</v>
      </c>
    </row>
    <row r="30" spans="1:8" x14ac:dyDescent="0.3">
      <c r="A30" s="205"/>
      <c r="B30" s="206"/>
      <c r="C30" s="206"/>
      <c r="D30" s="206"/>
      <c r="E30" s="205"/>
      <c r="F30" s="224"/>
      <c r="G30" s="224"/>
      <c r="H30" s="224"/>
    </row>
    <row r="31" spans="1:8" x14ac:dyDescent="0.3">
      <c r="A31" s="205"/>
      <c r="B31" s="206"/>
      <c r="C31" s="206"/>
      <c r="D31" s="206"/>
      <c r="E31" s="205"/>
      <c r="F31" s="224"/>
      <c r="G31" s="224"/>
      <c r="H31" s="224"/>
    </row>
    <row r="32" spans="1:8" x14ac:dyDescent="0.3">
      <c r="A32" s="205"/>
      <c r="B32" s="206"/>
      <c r="C32" s="206"/>
      <c r="D32" s="206"/>
      <c r="E32" s="207"/>
      <c r="F32" s="225"/>
      <c r="G32" s="225"/>
      <c r="H32" s="225"/>
    </row>
    <row r="33" spans="1:8" x14ac:dyDescent="0.3">
      <c r="A33" s="205"/>
      <c r="B33" s="206"/>
      <c r="C33" s="206"/>
      <c r="D33" s="206"/>
      <c r="E33" s="207"/>
      <c r="F33" s="225"/>
      <c r="G33" s="225"/>
      <c r="H33" s="225"/>
    </row>
    <row r="34" spans="1:8" x14ac:dyDescent="0.3">
      <c r="A34" s="205"/>
      <c r="B34" s="206"/>
      <c r="C34" s="206"/>
      <c r="D34" s="206"/>
      <c r="E34" s="207"/>
      <c r="F34" s="226"/>
      <c r="G34" s="226"/>
      <c r="H34" s="225"/>
    </row>
    <row r="35" spans="1:8" x14ac:dyDescent="0.3">
      <c r="A35" s="102"/>
      <c r="B35" s="103"/>
      <c r="C35" s="103"/>
      <c r="D35" s="103"/>
      <c r="E35" s="104"/>
      <c r="F35" s="227"/>
      <c r="G35" s="227"/>
      <c r="H35" s="228"/>
    </row>
    <row r="36" spans="1:8" x14ac:dyDescent="0.3">
      <c r="A36" s="105"/>
      <c r="B36" s="106"/>
      <c r="C36" s="106"/>
      <c r="D36" s="106"/>
      <c r="E36" s="107"/>
      <c r="F36" s="229"/>
      <c r="G36" s="229"/>
      <c r="H36" s="230"/>
    </row>
    <row r="37" spans="1:8" x14ac:dyDescent="0.3">
      <c r="A37" s="105"/>
      <c r="B37" s="106"/>
      <c r="C37" s="106"/>
      <c r="D37" s="106"/>
      <c r="E37" s="107"/>
      <c r="F37" s="229"/>
      <c r="G37" s="229"/>
      <c r="H37" s="230"/>
    </row>
    <row r="38" spans="1:8" x14ac:dyDescent="0.3">
      <c r="A38" s="105"/>
      <c r="B38" s="106"/>
      <c r="C38" s="106"/>
      <c r="D38" s="106"/>
      <c r="E38" s="107"/>
      <c r="F38" s="229"/>
      <c r="G38" s="229"/>
      <c r="H38" s="230"/>
    </row>
    <row r="39" spans="1:8" x14ac:dyDescent="0.3">
      <c r="A39" s="105"/>
      <c r="B39" s="106"/>
      <c r="C39" s="106"/>
      <c r="D39" s="106"/>
      <c r="E39" s="107"/>
      <c r="F39" s="229"/>
      <c r="G39" s="229"/>
      <c r="H39" s="230"/>
    </row>
    <row r="40" spans="1:8" x14ac:dyDescent="0.3">
      <c r="A40" s="105"/>
      <c r="B40" s="106"/>
      <c r="C40" s="106"/>
      <c r="D40" s="106"/>
      <c r="E40" s="107"/>
      <c r="F40" s="229"/>
      <c r="G40" s="229"/>
      <c r="H40" s="230"/>
    </row>
    <row r="41" spans="1:8" x14ac:dyDescent="0.3">
      <c r="A41" s="105"/>
      <c r="B41" s="106"/>
      <c r="C41" s="106"/>
      <c r="D41" s="106"/>
      <c r="E41" s="107"/>
      <c r="F41" s="229"/>
      <c r="G41" s="229"/>
      <c r="H41" s="230"/>
    </row>
    <row r="42" spans="1:8" x14ac:dyDescent="0.3">
      <c r="A42" s="105"/>
      <c r="B42" s="106"/>
      <c r="C42" s="106"/>
      <c r="D42" s="106"/>
      <c r="E42" s="107"/>
      <c r="F42" s="229"/>
      <c r="G42" s="229"/>
      <c r="H42" s="230"/>
    </row>
    <row r="43" spans="1:8" x14ac:dyDescent="0.3">
      <c r="A43" s="105"/>
      <c r="B43" s="106"/>
      <c r="C43" s="106"/>
      <c r="D43" s="106"/>
      <c r="E43" s="107"/>
      <c r="F43" s="229"/>
      <c r="G43" s="229"/>
      <c r="H43" s="230"/>
    </row>
    <row r="44" spans="1:8" x14ac:dyDescent="0.3">
      <c r="A44" s="105"/>
      <c r="B44" s="106"/>
      <c r="C44" s="106"/>
      <c r="D44" s="106"/>
      <c r="E44" s="107"/>
      <c r="F44" s="229"/>
      <c r="G44" s="229"/>
      <c r="H44" s="230"/>
    </row>
    <row r="45" spans="1:8" x14ac:dyDescent="0.3">
      <c r="A45" s="91"/>
      <c r="B45" s="92"/>
      <c r="C45" s="92"/>
      <c r="D45" s="92"/>
      <c r="E45" s="93"/>
      <c r="F45" s="231"/>
      <c r="G45" s="231"/>
      <c r="H45" s="232"/>
    </row>
    <row r="46" spans="1:8" x14ac:dyDescent="0.3">
      <c r="A46" s="91"/>
      <c r="B46" s="92"/>
      <c r="C46" s="92"/>
      <c r="D46" s="92"/>
      <c r="E46" s="93"/>
      <c r="F46" s="231"/>
      <c r="G46" s="231"/>
      <c r="H46" s="232"/>
    </row>
    <row r="47" spans="1:8" x14ac:dyDescent="0.3">
      <c r="A47" s="91"/>
      <c r="B47" s="92"/>
      <c r="C47" s="92"/>
      <c r="D47" s="92"/>
      <c r="E47" s="93"/>
      <c r="F47" s="231"/>
      <c r="G47" s="231"/>
      <c r="H47" s="233"/>
    </row>
    <row r="48" spans="1:8" x14ac:dyDescent="0.3">
      <c r="A48" s="91"/>
      <c r="B48" s="92"/>
      <c r="C48" s="92"/>
      <c r="D48" s="92"/>
      <c r="E48" s="93"/>
      <c r="F48" s="231"/>
      <c r="G48" s="231"/>
      <c r="H48" s="233"/>
    </row>
    <row r="49" spans="1:8" ht="19.5" thickBot="1" x14ac:dyDescent="0.35">
      <c r="A49" s="97"/>
      <c r="B49" s="98"/>
      <c r="C49" s="98"/>
      <c r="D49" s="98"/>
      <c r="E49" s="99"/>
      <c r="F49" s="234"/>
      <c r="G49" s="234"/>
      <c r="H49" s="235"/>
    </row>
    <row r="50" spans="1:8" ht="38.25" thickBot="1" x14ac:dyDescent="0.35">
      <c r="A50" s="38" t="s">
        <v>27</v>
      </c>
      <c r="B50" s="39">
        <f>SUM(B30:B49)</f>
        <v>0</v>
      </c>
      <c r="C50" s="39">
        <f>SUM(C30:C49)</f>
        <v>0</v>
      </c>
      <c r="D50" s="39">
        <f>SUM(D30:D49)</f>
        <v>0</v>
      </c>
      <c r="E50" s="40" t="s">
        <v>28</v>
      </c>
      <c r="F50" s="41">
        <f>SUM(F30:F49)</f>
        <v>0</v>
      </c>
      <c r="G50" s="41">
        <f>SUM(G30:G49)</f>
        <v>0</v>
      </c>
      <c r="H50" s="41">
        <f>SUM(H30:H49)</f>
        <v>0</v>
      </c>
    </row>
    <row r="51" spans="1:8" ht="19.5" thickBot="1" x14ac:dyDescent="0.35">
      <c r="A51" s="333"/>
      <c r="B51" s="334"/>
      <c r="C51" s="334"/>
      <c r="D51" s="334"/>
      <c r="E51" s="334"/>
      <c r="F51" s="334"/>
      <c r="G51" s="334"/>
      <c r="H51" s="335"/>
    </row>
    <row r="52" spans="1:8" x14ac:dyDescent="0.3">
      <c r="A52" s="203" t="s">
        <v>29</v>
      </c>
      <c r="B52" s="135" t="s">
        <v>21</v>
      </c>
      <c r="C52" s="135" t="s">
        <v>21</v>
      </c>
      <c r="D52" s="135" t="s">
        <v>21</v>
      </c>
      <c r="E52" s="204" t="s">
        <v>30</v>
      </c>
      <c r="F52" s="136" t="s">
        <v>21</v>
      </c>
      <c r="G52" s="136" t="s">
        <v>21</v>
      </c>
      <c r="H52" s="136" t="s">
        <v>21</v>
      </c>
    </row>
    <row r="53" spans="1:8" x14ac:dyDescent="0.3">
      <c r="A53" s="205"/>
      <c r="B53" s="206"/>
      <c r="C53" s="206"/>
      <c r="D53" s="206"/>
      <c r="E53" s="205"/>
      <c r="F53" s="224"/>
      <c r="G53" s="224"/>
      <c r="H53" s="224"/>
    </row>
    <row r="54" spans="1:8" x14ac:dyDescent="0.3">
      <c r="A54" s="207"/>
      <c r="B54" s="208"/>
      <c r="C54" s="208"/>
      <c r="D54" s="209"/>
      <c r="E54" s="207"/>
      <c r="F54" s="225"/>
      <c r="G54" s="225"/>
      <c r="H54" s="225"/>
    </row>
    <row r="55" spans="1:8" x14ac:dyDescent="0.3">
      <c r="A55" s="102"/>
      <c r="B55" s="103"/>
      <c r="C55" s="103"/>
      <c r="D55" s="103"/>
      <c r="E55" s="104"/>
      <c r="F55" s="227"/>
      <c r="G55" s="227"/>
      <c r="H55" s="228"/>
    </row>
    <row r="56" spans="1:8" x14ac:dyDescent="0.3">
      <c r="A56" s="105"/>
      <c r="B56" s="106"/>
      <c r="C56" s="106"/>
      <c r="D56" s="106"/>
      <c r="E56" s="107"/>
      <c r="F56" s="229"/>
      <c r="G56" s="229"/>
      <c r="H56" s="230"/>
    </row>
    <row r="57" spans="1:8" x14ac:dyDescent="0.3">
      <c r="A57" s="105"/>
      <c r="B57" s="106"/>
      <c r="C57" s="106"/>
      <c r="D57" s="106"/>
      <c r="E57" s="107"/>
      <c r="F57" s="229"/>
      <c r="G57" s="229"/>
      <c r="H57" s="230"/>
    </row>
    <row r="58" spans="1:8" x14ac:dyDescent="0.3">
      <c r="A58" s="105"/>
      <c r="B58" s="106"/>
      <c r="C58" s="106"/>
      <c r="D58" s="106"/>
      <c r="E58" s="107"/>
      <c r="F58" s="229"/>
      <c r="G58" s="229"/>
      <c r="H58" s="230"/>
    </row>
    <row r="59" spans="1:8" x14ac:dyDescent="0.3">
      <c r="A59" s="105"/>
      <c r="B59" s="106"/>
      <c r="C59" s="106"/>
      <c r="D59" s="106"/>
      <c r="E59" s="107"/>
      <c r="F59" s="229"/>
      <c r="G59" s="229"/>
      <c r="H59" s="230"/>
    </row>
    <row r="60" spans="1:8" x14ac:dyDescent="0.3">
      <c r="A60" s="105"/>
      <c r="B60" s="106"/>
      <c r="C60" s="106"/>
      <c r="D60" s="106"/>
      <c r="E60" s="107"/>
      <c r="F60" s="229"/>
      <c r="G60" s="229"/>
      <c r="H60" s="230"/>
    </row>
    <row r="61" spans="1:8" x14ac:dyDescent="0.3">
      <c r="A61" s="105"/>
      <c r="B61" s="106"/>
      <c r="C61" s="106"/>
      <c r="D61" s="106"/>
      <c r="E61" s="107"/>
      <c r="F61" s="229"/>
      <c r="G61" s="229"/>
      <c r="H61" s="230"/>
    </row>
    <row r="62" spans="1:8" x14ac:dyDescent="0.3">
      <c r="A62" s="105"/>
      <c r="B62" s="106"/>
      <c r="C62" s="106"/>
      <c r="D62" s="106"/>
      <c r="E62" s="107"/>
      <c r="F62" s="229"/>
      <c r="G62" s="229"/>
      <c r="H62" s="230"/>
    </row>
    <row r="63" spans="1:8" x14ac:dyDescent="0.3">
      <c r="A63" s="105"/>
      <c r="B63" s="106"/>
      <c r="C63" s="106"/>
      <c r="D63" s="106"/>
      <c r="E63" s="107"/>
      <c r="F63" s="229"/>
      <c r="G63" s="229"/>
      <c r="H63" s="230"/>
    </row>
    <row r="64" spans="1:8" x14ac:dyDescent="0.3">
      <c r="A64" s="105"/>
      <c r="B64" s="106"/>
      <c r="C64" s="106"/>
      <c r="D64" s="106"/>
      <c r="E64" s="107"/>
      <c r="F64" s="229"/>
      <c r="G64" s="229"/>
      <c r="H64" s="230"/>
    </row>
    <row r="65" spans="1:8" x14ac:dyDescent="0.3">
      <c r="A65" s="105"/>
      <c r="B65" s="106"/>
      <c r="C65" s="106"/>
      <c r="D65" s="106"/>
      <c r="E65" s="107"/>
      <c r="F65" s="229"/>
      <c r="G65" s="229"/>
      <c r="H65" s="230"/>
    </row>
    <row r="66" spans="1:8" x14ac:dyDescent="0.3">
      <c r="A66" s="105"/>
      <c r="B66" s="106"/>
      <c r="C66" s="106"/>
      <c r="D66" s="106"/>
      <c r="E66" s="107"/>
      <c r="F66" s="229"/>
      <c r="G66" s="229"/>
      <c r="H66" s="230"/>
    </row>
    <row r="67" spans="1:8" x14ac:dyDescent="0.3">
      <c r="A67" s="105"/>
      <c r="B67" s="106"/>
      <c r="C67" s="106"/>
      <c r="D67" s="106"/>
      <c r="E67" s="107"/>
      <c r="F67" s="229"/>
      <c r="G67" s="229"/>
      <c r="H67" s="230"/>
    </row>
    <row r="68" spans="1:8" x14ac:dyDescent="0.3">
      <c r="A68" s="105"/>
      <c r="B68" s="106"/>
      <c r="C68" s="106"/>
      <c r="D68" s="106"/>
      <c r="E68" s="107"/>
      <c r="F68" s="229"/>
      <c r="G68" s="229"/>
      <c r="H68" s="230"/>
    </row>
    <row r="69" spans="1:8" x14ac:dyDescent="0.3">
      <c r="A69" s="105"/>
      <c r="B69" s="106"/>
      <c r="C69" s="106"/>
      <c r="D69" s="106"/>
      <c r="E69" s="107"/>
      <c r="F69" s="229"/>
      <c r="G69" s="229"/>
      <c r="H69" s="230"/>
    </row>
    <row r="70" spans="1:8" x14ac:dyDescent="0.3">
      <c r="A70" s="105"/>
      <c r="B70" s="106"/>
      <c r="C70" s="106"/>
      <c r="D70" s="106"/>
      <c r="E70" s="107"/>
      <c r="F70" s="229"/>
      <c r="G70" s="229"/>
      <c r="H70" s="230"/>
    </row>
    <row r="71" spans="1:8" ht="19.5" thickBot="1" x14ac:dyDescent="0.35">
      <c r="A71" s="97"/>
      <c r="B71" s="98"/>
      <c r="C71" s="98"/>
      <c r="D71" s="98"/>
      <c r="E71" s="99"/>
      <c r="F71" s="234"/>
      <c r="G71" s="234"/>
      <c r="H71" s="236"/>
    </row>
    <row r="72" spans="1:8" ht="19.5" thickBot="1" x14ac:dyDescent="0.35">
      <c r="A72" s="38" t="s">
        <v>31</v>
      </c>
      <c r="B72" s="39">
        <f>SUM(B53:B71)</f>
        <v>0</v>
      </c>
      <c r="C72" s="39">
        <f>SUM(C53:C71)</f>
        <v>0</v>
      </c>
      <c r="D72" s="39">
        <f>SUM(D53:D71)</f>
        <v>0</v>
      </c>
      <c r="E72" s="40" t="s">
        <v>32</v>
      </c>
      <c r="F72" s="41">
        <f>SUM(F53:F71)</f>
        <v>0</v>
      </c>
      <c r="G72" s="41">
        <f>SUM(G53:G71)</f>
        <v>0</v>
      </c>
      <c r="H72" s="41">
        <f>SUM(H53:H71)</f>
        <v>0</v>
      </c>
    </row>
    <row r="73" spans="1:8" ht="38.25" thickBot="1" x14ac:dyDescent="0.35">
      <c r="A73" s="38" t="s">
        <v>33</v>
      </c>
      <c r="B73" s="42">
        <f>B72+B50+B27</f>
        <v>0</v>
      </c>
      <c r="C73" s="42">
        <f>C72+C50+C27</f>
        <v>0</v>
      </c>
      <c r="D73" s="42">
        <f>D72+D50+D27</f>
        <v>0</v>
      </c>
      <c r="E73" s="40" t="s">
        <v>34</v>
      </c>
      <c r="F73" s="43">
        <f>F72+F50+F27</f>
        <v>0</v>
      </c>
      <c r="G73" s="43">
        <f>G72+G50+G27</f>
        <v>0</v>
      </c>
      <c r="H73" s="43">
        <f>H72+H50+H27</f>
        <v>0</v>
      </c>
    </row>
    <row r="74" spans="1:8" ht="19.5" thickBot="1" x14ac:dyDescent="0.35">
      <c r="A74" s="327"/>
      <c r="B74" s="328"/>
      <c r="C74" s="328"/>
      <c r="D74" s="328"/>
      <c r="E74" s="328"/>
      <c r="F74" s="328"/>
      <c r="G74" s="328"/>
      <c r="H74" s="329"/>
    </row>
    <row r="75" spans="1:8" ht="43.5" customHeight="1" thickBot="1" x14ac:dyDescent="0.35">
      <c r="A75" s="336" t="s">
        <v>82</v>
      </c>
      <c r="B75" s="337"/>
      <c r="C75" s="337"/>
      <c r="D75" s="337"/>
      <c r="E75" s="338"/>
      <c r="F75" s="123">
        <f>B73-F73</f>
        <v>0</v>
      </c>
      <c r="G75" s="123">
        <f>C73-G73</f>
        <v>0</v>
      </c>
      <c r="H75" s="123">
        <f>D73-H73</f>
        <v>0</v>
      </c>
    </row>
    <row r="76" spans="1:8" x14ac:dyDescent="0.3">
      <c r="A76" s="322" t="s">
        <v>110</v>
      </c>
      <c r="B76" s="322"/>
      <c r="C76" s="322"/>
      <c r="D76" s="322"/>
      <c r="E76" s="322"/>
      <c r="F76" s="322"/>
      <c r="G76" s="322"/>
      <c r="H76" s="322"/>
    </row>
  </sheetData>
  <sheetProtection sheet="1" formatCells="0" formatColumns="0" formatRows="0" insertColumns="0" insertRows="0" insertHyperlinks="0" deleteColumns="0" deleteRows="0" sort="0" autoFilter="0" pivotTables="0"/>
  <mergeCells count="8">
    <mergeCell ref="A76:H76"/>
    <mergeCell ref="A1:H1"/>
    <mergeCell ref="A2:H2"/>
    <mergeCell ref="A3:H3"/>
    <mergeCell ref="A74:H74"/>
    <mergeCell ref="A28:H28"/>
    <mergeCell ref="A51:H51"/>
    <mergeCell ref="A75:E75"/>
  </mergeCells>
  <pageMargins left="0.7" right="0.7" top="0.75" bottom="0.75" header="0.3" footer="0.3"/>
  <pageSetup scale="61" orientation="landscape" r:id="rId1"/>
  <rowBreaks count="2" manualBreakCount="2">
    <brk id="28" max="7" man="1"/>
    <brk id="50" max="7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6C6C6"/>
  </sheetPr>
  <dimension ref="A1:D107"/>
  <sheetViews>
    <sheetView zoomScaleNormal="100" workbookViewId="0">
      <selection activeCell="D93" sqref="D93"/>
    </sheetView>
  </sheetViews>
  <sheetFormatPr defaultColWidth="9.140625" defaultRowHeight="18.75" x14ac:dyDescent="0.25"/>
  <cols>
    <col min="1" max="1" width="70.85546875" style="12" customWidth="1"/>
    <col min="2" max="2" width="24.42578125" style="159" customWidth="1"/>
    <col min="3" max="3" width="22" style="159" customWidth="1"/>
    <col min="4" max="4" width="20.85546875" style="159" customWidth="1"/>
    <col min="5" max="16384" width="9.140625" style="12"/>
  </cols>
  <sheetData>
    <row r="1" spans="1:4" x14ac:dyDescent="0.25">
      <c r="A1" s="339" t="s">
        <v>0</v>
      </c>
      <c r="B1" s="339"/>
      <c r="C1" s="339"/>
      <c r="D1" s="339"/>
    </row>
    <row r="2" spans="1:4" x14ac:dyDescent="0.25">
      <c r="A2" s="339" t="s">
        <v>1</v>
      </c>
      <c r="B2" s="339"/>
      <c r="C2" s="339"/>
      <c r="D2" s="339"/>
    </row>
    <row r="3" spans="1:4" x14ac:dyDescent="0.25">
      <c r="A3" s="339" t="s">
        <v>2</v>
      </c>
      <c r="B3" s="339"/>
      <c r="C3" s="339"/>
      <c r="D3" s="339"/>
    </row>
    <row r="4" spans="1:4" ht="19.5" thickBot="1" x14ac:dyDescent="0.3">
      <c r="A4" s="340"/>
      <c r="B4" s="340"/>
      <c r="C4" s="340"/>
      <c r="D4" s="340"/>
    </row>
    <row r="5" spans="1:4" ht="18" customHeight="1" x14ac:dyDescent="0.25">
      <c r="A5" s="341"/>
      <c r="B5" s="343">
        <f>IFERROR('Info. General Empresa'!C18,"-")</f>
        <v>0</v>
      </c>
      <c r="C5" s="343">
        <f>IFERROR('Info. General Empresa'!C19,"-")</f>
        <v>0</v>
      </c>
      <c r="D5" s="345">
        <f>IFERROR('Info. General Empresa'!C20,"-")</f>
        <v>0</v>
      </c>
    </row>
    <row r="6" spans="1:4" ht="19.5" customHeight="1" x14ac:dyDescent="0.25">
      <c r="A6" s="342"/>
      <c r="B6" s="344"/>
      <c r="C6" s="344"/>
      <c r="D6" s="346"/>
    </row>
    <row r="7" spans="1:4" s="108" customFormat="1" ht="27.75" customHeight="1" x14ac:dyDescent="0.25">
      <c r="A7" s="354" t="s">
        <v>3</v>
      </c>
      <c r="B7" s="355"/>
      <c r="C7" s="355"/>
      <c r="D7" s="356"/>
    </row>
    <row r="8" spans="1:4" s="108" customFormat="1" x14ac:dyDescent="0.25">
      <c r="A8" s="109" t="s">
        <v>15</v>
      </c>
      <c r="B8" s="133"/>
      <c r="C8" s="133"/>
      <c r="D8" s="134"/>
    </row>
    <row r="9" spans="1:4" x14ac:dyDescent="0.25">
      <c r="A9" s="272"/>
      <c r="B9" s="250"/>
      <c r="C9" s="250"/>
      <c r="D9" s="250"/>
    </row>
    <row r="10" spans="1:4" x14ac:dyDescent="0.25">
      <c r="A10" s="273"/>
      <c r="B10" s="250"/>
      <c r="C10" s="250"/>
      <c r="D10" s="250"/>
    </row>
    <row r="11" spans="1:4" x14ac:dyDescent="0.25">
      <c r="A11" s="273"/>
      <c r="B11" s="250"/>
      <c r="C11" s="250"/>
      <c r="D11" s="250"/>
    </row>
    <row r="12" spans="1:4" x14ac:dyDescent="0.25">
      <c r="A12" s="216"/>
      <c r="B12" s="171"/>
      <c r="C12" s="171"/>
      <c r="D12" s="172"/>
    </row>
    <row r="13" spans="1:4" x14ac:dyDescent="0.25">
      <c r="A13" s="91"/>
      <c r="B13" s="173"/>
      <c r="C13" s="173"/>
      <c r="D13" s="174"/>
    </row>
    <row r="14" spans="1:4" x14ac:dyDescent="0.25">
      <c r="A14" s="110"/>
      <c r="B14" s="173"/>
      <c r="C14" s="173"/>
      <c r="D14" s="174"/>
    </row>
    <row r="15" spans="1:4" x14ac:dyDescent="0.25">
      <c r="A15" s="113"/>
      <c r="B15" s="218"/>
      <c r="C15" s="218"/>
      <c r="D15" s="219"/>
    </row>
    <row r="16" spans="1:4" x14ac:dyDescent="0.25">
      <c r="A16" s="113"/>
      <c r="B16" s="218"/>
      <c r="C16" s="218"/>
      <c r="D16" s="219"/>
    </row>
    <row r="17" spans="1:4" x14ac:dyDescent="0.25">
      <c r="A17" s="113"/>
      <c r="B17" s="218"/>
      <c r="C17" s="218"/>
      <c r="D17" s="219"/>
    </row>
    <row r="18" spans="1:4" x14ac:dyDescent="0.25">
      <c r="A18" s="116"/>
      <c r="B18" s="220"/>
      <c r="C18" s="220"/>
      <c r="D18" s="221"/>
    </row>
    <row r="19" spans="1:4" x14ac:dyDescent="0.25">
      <c r="A19" s="25" t="s">
        <v>4</v>
      </c>
      <c r="B19" s="154">
        <f>SUM(B9:B18)</f>
        <v>0</v>
      </c>
      <c r="C19" s="154">
        <f>SUM(C9:C18)</f>
        <v>0</v>
      </c>
      <c r="D19" s="155">
        <f>SUM(D9:D18)</f>
        <v>0</v>
      </c>
    </row>
    <row r="20" spans="1:4" x14ac:dyDescent="0.25">
      <c r="A20" s="348"/>
      <c r="B20" s="349"/>
      <c r="C20" s="349"/>
      <c r="D20" s="350"/>
    </row>
    <row r="21" spans="1:4" x14ac:dyDescent="0.25">
      <c r="A21" s="151" t="s">
        <v>212</v>
      </c>
      <c r="B21" s="152"/>
      <c r="C21" s="152"/>
      <c r="D21" s="153"/>
    </row>
    <row r="22" spans="1:4" x14ac:dyDescent="0.25">
      <c r="A22" s="272"/>
      <c r="B22" s="274"/>
      <c r="C22" s="274"/>
      <c r="D22" s="275"/>
    </row>
    <row r="23" spans="1:4" x14ac:dyDescent="0.25">
      <c r="A23" s="273"/>
      <c r="B23" s="274"/>
      <c r="C23" s="274"/>
      <c r="D23" s="274"/>
    </row>
    <row r="24" spans="1:4" x14ac:dyDescent="0.25">
      <c r="A24" s="273"/>
      <c r="B24" s="274"/>
      <c r="C24" s="274"/>
      <c r="D24" s="274"/>
    </row>
    <row r="25" spans="1:4" x14ac:dyDescent="0.25">
      <c r="A25" s="273"/>
      <c r="B25" s="274"/>
      <c r="C25" s="274"/>
      <c r="D25" s="274"/>
    </row>
    <row r="26" spans="1:4" x14ac:dyDescent="0.25">
      <c r="A26" s="273"/>
      <c r="B26" s="274"/>
      <c r="C26" s="274"/>
      <c r="D26" s="274"/>
    </row>
    <row r="27" spans="1:4" x14ac:dyDescent="0.25">
      <c r="A27" s="273"/>
      <c r="B27" s="274"/>
      <c r="C27" s="274"/>
      <c r="D27" s="274"/>
    </row>
    <row r="28" spans="1:4" x14ac:dyDescent="0.25">
      <c r="A28" s="273"/>
      <c r="B28" s="274"/>
      <c r="C28" s="274"/>
      <c r="D28" s="274"/>
    </row>
    <row r="29" spans="1:4" x14ac:dyDescent="0.25">
      <c r="A29" s="273"/>
      <c r="B29" s="274"/>
      <c r="C29" s="274"/>
      <c r="D29" s="274"/>
    </row>
    <row r="30" spans="1:4" x14ac:dyDescent="0.25">
      <c r="A30" s="273"/>
      <c r="B30" s="274"/>
      <c r="C30" s="274"/>
      <c r="D30" s="274"/>
    </row>
    <row r="31" spans="1:4" x14ac:dyDescent="0.25">
      <c r="A31" s="273"/>
      <c r="B31" s="274"/>
      <c r="C31" s="274"/>
      <c r="D31" s="274"/>
    </row>
    <row r="32" spans="1:4" x14ac:dyDescent="0.25">
      <c r="A32" s="273"/>
      <c r="B32" s="274"/>
      <c r="C32" s="274"/>
      <c r="D32" s="274"/>
    </row>
    <row r="33" spans="1:4" x14ac:dyDescent="0.25">
      <c r="A33" s="273"/>
      <c r="B33" s="274"/>
      <c r="C33" s="274"/>
      <c r="D33" s="274"/>
    </row>
    <row r="34" spans="1:4" x14ac:dyDescent="0.25">
      <c r="A34" s="273"/>
      <c r="B34" s="274"/>
      <c r="C34" s="274"/>
      <c r="D34" s="274"/>
    </row>
    <row r="35" spans="1:4" x14ac:dyDescent="0.25">
      <c r="A35" s="273"/>
      <c r="B35" s="274"/>
      <c r="C35" s="274"/>
      <c r="D35" s="274"/>
    </row>
    <row r="36" spans="1:4" x14ac:dyDescent="0.25">
      <c r="A36" s="273"/>
      <c r="B36" s="274"/>
      <c r="C36" s="274"/>
      <c r="D36" s="274"/>
    </row>
    <row r="37" spans="1:4" x14ac:dyDescent="0.25">
      <c r="A37" s="273"/>
      <c r="B37" s="274"/>
      <c r="C37" s="274"/>
      <c r="D37" s="274"/>
    </row>
    <row r="38" spans="1:4" x14ac:dyDescent="0.25">
      <c r="A38" s="273"/>
      <c r="B38" s="274"/>
      <c r="C38" s="274"/>
      <c r="D38" s="274"/>
    </row>
    <row r="39" spans="1:4" x14ac:dyDescent="0.25">
      <c r="A39" s="273"/>
      <c r="B39" s="274"/>
      <c r="C39" s="274"/>
      <c r="D39" s="274"/>
    </row>
    <row r="40" spans="1:4" x14ac:dyDescent="0.25">
      <c r="A40" s="273"/>
      <c r="B40" s="274"/>
      <c r="C40" s="274"/>
      <c r="D40" s="274"/>
    </row>
    <row r="41" spans="1:4" x14ac:dyDescent="0.25">
      <c r="A41" s="273"/>
      <c r="B41" s="274"/>
      <c r="C41" s="274"/>
      <c r="D41" s="276"/>
    </row>
    <row r="42" spans="1:4" x14ac:dyDescent="0.25">
      <c r="A42" s="273"/>
      <c r="B42" s="274"/>
      <c r="C42" s="274"/>
      <c r="D42" s="274"/>
    </row>
    <row r="43" spans="1:4" ht="19.5" thickBot="1" x14ac:dyDescent="0.3">
      <c r="A43" s="26" t="s">
        <v>5</v>
      </c>
      <c r="B43" s="163">
        <f>SUM(B40:B42)</f>
        <v>0</v>
      </c>
      <c r="C43" s="163">
        <f>SUM(C40:C42)</f>
        <v>0</v>
      </c>
      <c r="D43" s="164">
        <f>SUM(D40:D42)</f>
        <v>0</v>
      </c>
    </row>
    <row r="44" spans="1:4" ht="19.5" thickTop="1" x14ac:dyDescent="0.25">
      <c r="A44" s="25" t="s">
        <v>6</v>
      </c>
      <c r="B44" s="165">
        <f>B19+B43</f>
        <v>0</v>
      </c>
      <c r="C44" s="165">
        <f>C19+C43</f>
        <v>0</v>
      </c>
      <c r="D44" s="165">
        <f>D19+D43</f>
        <v>0</v>
      </c>
    </row>
    <row r="45" spans="1:4" x14ac:dyDescent="0.25">
      <c r="A45" s="27"/>
      <c r="B45" s="13"/>
      <c r="C45" s="13"/>
      <c r="D45" s="28"/>
    </row>
    <row r="46" spans="1:4" ht="27.75" customHeight="1" x14ac:dyDescent="0.25">
      <c r="A46" s="357" t="s">
        <v>7</v>
      </c>
      <c r="B46" s="358"/>
      <c r="C46" s="358"/>
      <c r="D46" s="359"/>
    </row>
    <row r="47" spans="1:4" x14ac:dyDescent="0.25">
      <c r="A47" s="31" t="s">
        <v>16</v>
      </c>
      <c r="B47" s="14"/>
      <c r="C47" s="14"/>
      <c r="D47" s="30"/>
    </row>
    <row r="48" spans="1:4" x14ac:dyDescent="0.25">
      <c r="A48" s="272"/>
      <c r="B48" s="277"/>
      <c r="C48" s="278"/>
      <c r="D48" s="115"/>
    </row>
    <row r="49" spans="1:4" x14ac:dyDescent="0.25">
      <c r="A49" s="217"/>
      <c r="B49" s="111"/>
      <c r="C49" s="111"/>
      <c r="D49" s="115"/>
    </row>
    <row r="50" spans="1:4" x14ac:dyDescent="0.25">
      <c r="A50" s="117"/>
      <c r="B50" s="114"/>
      <c r="C50" s="114"/>
      <c r="D50" s="115"/>
    </row>
    <row r="51" spans="1:4" x14ac:dyDescent="0.25">
      <c r="A51" s="117"/>
      <c r="B51" s="114"/>
      <c r="C51" s="114"/>
      <c r="D51" s="115"/>
    </row>
    <row r="52" spans="1:4" x14ac:dyDescent="0.25">
      <c r="A52" s="117"/>
      <c r="B52" s="114"/>
      <c r="C52" s="114"/>
      <c r="D52" s="115"/>
    </row>
    <row r="53" spans="1:4" x14ac:dyDescent="0.25">
      <c r="A53" s="117"/>
      <c r="B53" s="114"/>
      <c r="C53" s="114"/>
      <c r="D53" s="115"/>
    </row>
    <row r="54" spans="1:4" x14ac:dyDescent="0.25">
      <c r="A54" s="117"/>
      <c r="B54" s="114"/>
      <c r="C54" s="114"/>
      <c r="D54" s="115"/>
    </row>
    <row r="55" spans="1:4" x14ac:dyDescent="0.25">
      <c r="A55" s="117"/>
      <c r="B55" s="114"/>
      <c r="C55" s="114"/>
      <c r="D55" s="115"/>
    </row>
    <row r="56" spans="1:4" x14ac:dyDescent="0.25">
      <c r="A56" s="117"/>
      <c r="B56" s="114"/>
      <c r="C56" s="114"/>
      <c r="D56" s="115"/>
    </row>
    <row r="57" spans="1:4" x14ac:dyDescent="0.25">
      <c r="A57" s="91"/>
      <c r="B57" s="111"/>
      <c r="C57" s="111"/>
      <c r="D57" s="112"/>
    </row>
    <row r="58" spans="1:4" x14ac:dyDescent="0.25">
      <c r="A58" s="25" t="s">
        <v>8</v>
      </c>
      <c r="B58" s="156">
        <f>SUM(B48:B57)</f>
        <v>0</v>
      </c>
      <c r="C58" s="156">
        <f>SUM(C48:C57)</f>
        <v>0</v>
      </c>
      <c r="D58" s="157">
        <f>SUM(D48:D57)</f>
        <v>0</v>
      </c>
    </row>
    <row r="59" spans="1:4" x14ac:dyDescent="0.25">
      <c r="A59" s="348"/>
      <c r="B59" s="349"/>
      <c r="C59" s="349"/>
      <c r="D59" s="350"/>
    </row>
    <row r="60" spans="1:4" x14ac:dyDescent="0.25">
      <c r="A60" s="31" t="s">
        <v>213</v>
      </c>
      <c r="B60" s="166"/>
      <c r="C60" s="166"/>
      <c r="D60" s="167"/>
    </row>
    <row r="61" spans="1:4" x14ac:dyDescent="0.25">
      <c r="A61" s="110"/>
      <c r="B61" s="250"/>
      <c r="C61" s="250"/>
      <c r="D61" s="279"/>
    </row>
    <row r="62" spans="1:4" x14ac:dyDescent="0.25">
      <c r="A62" s="113"/>
      <c r="B62" s="250"/>
      <c r="C62" s="250"/>
      <c r="D62" s="279"/>
    </row>
    <row r="63" spans="1:4" x14ac:dyDescent="0.25">
      <c r="A63" s="113"/>
      <c r="B63" s="250"/>
      <c r="C63" s="250"/>
      <c r="D63" s="279"/>
    </row>
    <row r="64" spans="1:4" x14ac:dyDescent="0.25">
      <c r="A64" s="113"/>
      <c r="B64" s="250"/>
      <c r="C64" s="250"/>
      <c r="D64" s="279"/>
    </row>
    <row r="65" spans="1:4" x14ac:dyDescent="0.25">
      <c r="A65" s="113"/>
      <c r="B65" s="250"/>
      <c r="C65" s="250"/>
      <c r="D65" s="279"/>
    </row>
    <row r="66" spans="1:4" x14ac:dyDescent="0.25">
      <c r="A66" s="113"/>
      <c r="B66" s="250"/>
      <c r="C66" s="250"/>
      <c r="D66" s="279"/>
    </row>
    <row r="67" spans="1:4" x14ac:dyDescent="0.25">
      <c r="A67" s="113"/>
      <c r="B67" s="250"/>
      <c r="C67" s="250"/>
      <c r="D67" s="279"/>
    </row>
    <row r="68" spans="1:4" x14ac:dyDescent="0.25">
      <c r="A68" s="113"/>
      <c r="B68" s="250"/>
      <c r="C68" s="250"/>
      <c r="D68" s="279"/>
    </row>
    <row r="69" spans="1:4" x14ac:dyDescent="0.25">
      <c r="A69" s="113"/>
      <c r="B69" s="250"/>
      <c r="C69" s="250"/>
      <c r="D69" s="279"/>
    </row>
    <row r="70" spans="1:4" x14ac:dyDescent="0.25">
      <c r="A70" s="91"/>
      <c r="B70" s="250"/>
      <c r="C70" s="250"/>
      <c r="D70" s="279"/>
    </row>
    <row r="71" spans="1:4" ht="19.5" thickBot="1" x14ac:dyDescent="0.3">
      <c r="A71" s="29" t="s">
        <v>9</v>
      </c>
      <c r="B71" s="168">
        <f>SUM(B61:B70)</f>
        <v>0</v>
      </c>
      <c r="C71" s="168">
        <f>SUM(C61:C70)</f>
        <v>0</v>
      </c>
      <c r="D71" s="169">
        <f>SUM(D61:D70)</f>
        <v>0</v>
      </c>
    </row>
    <row r="72" spans="1:4" ht="19.5" thickTop="1" x14ac:dyDescent="0.25">
      <c r="A72" s="25" t="s">
        <v>10</v>
      </c>
      <c r="B72" s="170">
        <f>B58+B71</f>
        <v>0</v>
      </c>
      <c r="C72" s="170">
        <f>C58+C71</f>
        <v>0</v>
      </c>
      <c r="D72" s="170">
        <f>D58+D71</f>
        <v>0</v>
      </c>
    </row>
    <row r="73" spans="1:4" x14ac:dyDescent="0.25">
      <c r="A73" s="27"/>
      <c r="B73" s="14"/>
      <c r="C73" s="14"/>
      <c r="D73" s="30"/>
    </row>
    <row r="74" spans="1:4" ht="27.75" customHeight="1" x14ac:dyDescent="0.25">
      <c r="A74" s="357" t="s">
        <v>11</v>
      </c>
      <c r="B74" s="358"/>
      <c r="C74" s="358"/>
      <c r="D74" s="359"/>
    </row>
    <row r="75" spans="1:4" x14ac:dyDescent="0.25">
      <c r="A75" s="31" t="s">
        <v>19</v>
      </c>
      <c r="B75" s="13"/>
      <c r="C75" s="13"/>
      <c r="D75" s="28"/>
    </row>
    <row r="76" spans="1:4" x14ac:dyDescent="0.25">
      <c r="A76" s="118"/>
      <c r="B76" s="173"/>
      <c r="C76" s="173"/>
      <c r="D76" s="174"/>
    </row>
    <row r="77" spans="1:4" x14ac:dyDescent="0.25">
      <c r="A77" s="118"/>
      <c r="B77" s="173"/>
      <c r="C77" s="173"/>
      <c r="D77" s="174"/>
    </row>
    <row r="78" spans="1:4" x14ac:dyDescent="0.25">
      <c r="A78" s="118"/>
      <c r="B78" s="173"/>
      <c r="C78" s="173"/>
      <c r="D78" s="174"/>
    </row>
    <row r="79" spans="1:4" x14ac:dyDescent="0.25">
      <c r="A79" s="118"/>
      <c r="B79" s="173"/>
      <c r="C79" s="173"/>
      <c r="D79" s="174"/>
    </row>
    <row r="80" spans="1:4" x14ac:dyDescent="0.25">
      <c r="A80" s="118"/>
      <c r="B80" s="173"/>
      <c r="C80" s="173"/>
      <c r="D80" s="174"/>
    </row>
    <row r="81" spans="1:4" x14ac:dyDescent="0.25">
      <c r="A81" s="118"/>
      <c r="B81" s="173"/>
      <c r="C81" s="173"/>
      <c r="D81" s="174"/>
    </row>
    <row r="82" spans="1:4" x14ac:dyDescent="0.25">
      <c r="A82" s="118"/>
      <c r="B82" s="173"/>
      <c r="C82" s="173"/>
      <c r="D82" s="174"/>
    </row>
    <row r="83" spans="1:4" x14ac:dyDescent="0.25">
      <c r="A83" s="118"/>
      <c r="B83" s="173"/>
      <c r="C83" s="173"/>
      <c r="D83" s="174"/>
    </row>
    <row r="84" spans="1:4" x14ac:dyDescent="0.25">
      <c r="A84" s="118"/>
      <c r="B84" s="173"/>
      <c r="C84" s="173"/>
      <c r="D84" s="174"/>
    </row>
    <row r="85" spans="1:4" x14ac:dyDescent="0.25">
      <c r="A85" s="91"/>
      <c r="B85" s="173"/>
      <c r="C85" s="173"/>
      <c r="D85" s="174"/>
    </row>
    <row r="86" spans="1:4" x14ac:dyDescent="0.25">
      <c r="A86" s="31" t="s">
        <v>12</v>
      </c>
      <c r="B86" s="14">
        <f>SUM(B76:B85)</f>
        <v>0</v>
      </c>
      <c r="C86" s="14">
        <f>SUM(C76:C85)</f>
        <v>0</v>
      </c>
      <c r="D86" s="30">
        <f>SUM(D76:D85)</f>
        <v>0</v>
      </c>
    </row>
    <row r="87" spans="1:4" x14ac:dyDescent="0.25">
      <c r="A87" s="348"/>
      <c r="B87" s="349"/>
      <c r="C87" s="349"/>
      <c r="D87" s="350"/>
    </row>
    <row r="88" spans="1:4" x14ac:dyDescent="0.25">
      <c r="A88" s="160" t="s">
        <v>214</v>
      </c>
      <c r="B88" s="161"/>
      <c r="C88" s="161"/>
      <c r="D88" s="162"/>
    </row>
    <row r="89" spans="1:4" x14ac:dyDescent="0.25">
      <c r="A89" s="254" t="s">
        <v>219</v>
      </c>
      <c r="B89" s="255">
        <f>IFERROR('Informe Ing y Gas Año 1'!N38,"-")</f>
        <v>0</v>
      </c>
      <c r="C89" s="255">
        <f>IFERROR('Informe Ing y Gas Año 2'!N38,"-")</f>
        <v>0</v>
      </c>
      <c r="D89" s="255">
        <f>IFERROR('Informe Ing y Gas Año 3'!N38,"-")</f>
        <v>0</v>
      </c>
    </row>
    <row r="90" spans="1:4" x14ac:dyDescent="0.25">
      <c r="A90" s="86"/>
      <c r="B90" s="222"/>
      <c r="C90" s="222"/>
      <c r="D90" s="223"/>
    </row>
    <row r="91" spans="1:4" x14ac:dyDescent="0.25">
      <c r="A91" s="91"/>
      <c r="B91" s="139"/>
      <c r="C91" s="139"/>
      <c r="D91" s="140"/>
    </row>
    <row r="92" spans="1:4" x14ac:dyDescent="0.25">
      <c r="A92" s="91"/>
      <c r="B92" s="139"/>
      <c r="C92" s="139"/>
      <c r="D92" s="140"/>
    </row>
    <row r="93" spans="1:4" x14ac:dyDescent="0.25">
      <c r="A93" s="91"/>
      <c r="B93" s="139"/>
      <c r="C93" s="139"/>
      <c r="D93" s="140"/>
    </row>
    <row r="94" spans="1:4" x14ac:dyDescent="0.25">
      <c r="A94" s="91"/>
      <c r="B94" s="139"/>
      <c r="C94" s="139"/>
      <c r="D94" s="140"/>
    </row>
    <row r="95" spans="1:4" x14ac:dyDescent="0.25">
      <c r="A95" s="91"/>
      <c r="B95" s="139"/>
      <c r="C95" s="139"/>
      <c r="D95" s="140"/>
    </row>
    <row r="96" spans="1:4" x14ac:dyDescent="0.25">
      <c r="A96" s="91"/>
      <c r="B96" s="139"/>
      <c r="C96" s="139"/>
      <c r="D96" s="140"/>
    </row>
    <row r="97" spans="1:4" x14ac:dyDescent="0.25">
      <c r="A97" s="91"/>
      <c r="B97" s="139"/>
      <c r="C97" s="139"/>
      <c r="D97" s="140"/>
    </row>
    <row r="98" spans="1:4" x14ac:dyDescent="0.25">
      <c r="A98" s="91"/>
      <c r="B98" s="139"/>
      <c r="C98" s="139"/>
      <c r="D98" s="140"/>
    </row>
    <row r="99" spans="1:4" ht="19.5" thickBot="1" x14ac:dyDescent="0.3">
      <c r="A99" s="51" t="s">
        <v>13</v>
      </c>
      <c r="B99" s="175">
        <f>SUM(B89:B98)</f>
        <v>0</v>
      </c>
      <c r="C99" s="175">
        <f>SUM(C89:C98)</f>
        <v>0</v>
      </c>
      <c r="D99" s="176">
        <f>SUM(D89:D98)</f>
        <v>0</v>
      </c>
    </row>
    <row r="100" spans="1:4" ht="19.5" thickTop="1" x14ac:dyDescent="0.25">
      <c r="A100" s="52" t="s">
        <v>14</v>
      </c>
      <c r="B100" s="177">
        <f>B86+B99</f>
        <v>0</v>
      </c>
      <c r="C100" s="177">
        <f>C86+C99</f>
        <v>0</v>
      </c>
      <c r="D100" s="177">
        <f>D86+D99</f>
        <v>0</v>
      </c>
    </row>
    <row r="101" spans="1:4" ht="15.75" customHeight="1" x14ac:dyDescent="0.25">
      <c r="A101" s="351"/>
      <c r="B101" s="352"/>
      <c r="C101" s="352"/>
      <c r="D101" s="353"/>
    </row>
    <row r="102" spans="1:4" x14ac:dyDescent="0.25">
      <c r="A102" s="53" t="s">
        <v>17</v>
      </c>
      <c r="B102" s="178">
        <f>B44+B72+B100</f>
        <v>0</v>
      </c>
      <c r="C102" s="178">
        <f>C44+C72+C100</f>
        <v>0</v>
      </c>
      <c r="D102" s="179">
        <f>D44+D72+D100</f>
        <v>0</v>
      </c>
    </row>
    <row r="103" spans="1:4" x14ac:dyDescent="0.25">
      <c r="A103" s="53" t="s">
        <v>83</v>
      </c>
      <c r="B103" s="173"/>
      <c r="C103" s="178">
        <f>B104</f>
        <v>0</v>
      </c>
      <c r="D103" s="179">
        <f>C104</f>
        <v>0</v>
      </c>
    </row>
    <row r="104" spans="1:4" ht="19.5" thickBot="1" x14ac:dyDescent="0.3">
      <c r="A104" s="54" t="s">
        <v>18</v>
      </c>
      <c r="B104" s="180">
        <f>B102+B103</f>
        <v>0</v>
      </c>
      <c r="C104" s="180">
        <f>C102+C103</f>
        <v>0</v>
      </c>
      <c r="D104" s="181">
        <f>D102+D103</f>
        <v>0</v>
      </c>
    </row>
    <row r="105" spans="1:4" ht="19.5" thickBot="1" x14ac:dyDescent="0.3">
      <c r="A105" s="141" t="s">
        <v>215</v>
      </c>
      <c r="B105" s="158"/>
      <c r="C105" s="158"/>
      <c r="D105" s="158"/>
    </row>
    <row r="106" spans="1:4" ht="33.950000000000003" customHeight="1" x14ac:dyDescent="0.25">
      <c r="A106" s="347" t="s">
        <v>108</v>
      </c>
      <c r="B106" s="347"/>
      <c r="C106" s="347"/>
      <c r="D106" s="347"/>
    </row>
    <row r="107" spans="1:4" x14ac:dyDescent="0.25">
      <c r="A107" s="55"/>
    </row>
  </sheetData>
  <sheetProtection sheet="1" formatCells="0" formatColumns="0" formatRows="0" insertColumns="0" insertRows="0" insertHyperlinks="0" deleteColumns="0" deleteRows="0" sort="0" autoFilter="0" pivotTables="0"/>
  <mergeCells count="16">
    <mergeCell ref="A106:D106"/>
    <mergeCell ref="A87:D87"/>
    <mergeCell ref="A101:D101"/>
    <mergeCell ref="A7:D7"/>
    <mergeCell ref="A46:D46"/>
    <mergeCell ref="A74:D74"/>
    <mergeCell ref="A20:D20"/>
    <mergeCell ref="A59:D59"/>
    <mergeCell ref="A1:D1"/>
    <mergeCell ref="A2:D2"/>
    <mergeCell ref="A3:D3"/>
    <mergeCell ref="A4:D4"/>
    <mergeCell ref="A5:A6"/>
    <mergeCell ref="B5:B6"/>
    <mergeCell ref="C5:C6"/>
    <mergeCell ref="D5:D6"/>
  </mergeCells>
  <pageMargins left="0.7" right="0.7" top="0.75" bottom="0.75" header="0.3" footer="0.3"/>
  <pageSetup scale="60" orientation="portrait" r:id="rId1"/>
  <rowBreaks count="2" manualBreakCount="2">
    <brk id="45" max="3" man="1"/>
    <brk id="73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15</vt:i4>
      </vt:variant>
    </vt:vector>
  </HeadingPairs>
  <TitlesOfParts>
    <vt:vector size="28" baseType="lpstr">
      <vt:lpstr>Indice</vt:lpstr>
      <vt:lpstr>Instrucciones</vt:lpstr>
      <vt:lpstr>Info. General Empresa</vt:lpstr>
      <vt:lpstr>Informe Ing y Gas Año 1</vt:lpstr>
      <vt:lpstr>Informe Ing y Gas Año 2</vt:lpstr>
      <vt:lpstr>Informe Ing y Gas Año 3</vt:lpstr>
      <vt:lpstr>Hoja de Ingresos y Gastos</vt:lpstr>
      <vt:lpstr>Estado de Situación Financiera</vt:lpstr>
      <vt:lpstr>Flujo de Efectivo</vt:lpstr>
      <vt:lpstr>Liquidez y Solvencia</vt:lpstr>
      <vt:lpstr>Otras Razones Financieras</vt:lpstr>
      <vt:lpstr>Farm Financial Score Card Span</vt:lpstr>
      <vt:lpstr>Referencias</vt:lpstr>
      <vt:lpstr>'Estado de Situación Financiera'!Print_Area</vt:lpstr>
      <vt:lpstr>'Farm Financial Score Card Span'!Print_Area</vt:lpstr>
      <vt:lpstr>'Flujo de Efectivo'!Print_Area</vt:lpstr>
      <vt:lpstr>'Hoja de Ingresos y Gastos'!Print_Area</vt:lpstr>
      <vt:lpstr>Indice!Print_Area</vt:lpstr>
      <vt:lpstr>'Info. General Empresa'!Print_Area</vt:lpstr>
      <vt:lpstr>'Informe Ing y Gas Año 1'!Print_Area</vt:lpstr>
      <vt:lpstr>'Informe Ing y Gas Año 2'!Print_Area</vt:lpstr>
      <vt:lpstr>'Informe Ing y Gas Año 3'!Print_Area</vt:lpstr>
      <vt:lpstr>Instrucciones!Print_Area</vt:lpstr>
      <vt:lpstr>'Otras Razones Financieras'!Print_Area</vt:lpstr>
      <vt:lpstr>Referencias!Print_Area</vt:lpstr>
      <vt:lpstr>'Estado de Situación Financiera'!Print_Titles</vt:lpstr>
      <vt:lpstr>'Flujo de Efectivo'!Print_Titles</vt:lpstr>
      <vt:lpstr>'Hoja de Ingresos y Gastos'!Print_Titles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Bart McAllister</cp:lastModifiedBy>
  <cp:lastPrinted>2020-10-21T12:12:48Z</cp:lastPrinted>
  <dcterms:created xsi:type="dcterms:W3CDTF">2010-10-30T23:14:18Z</dcterms:created>
  <dcterms:modified xsi:type="dcterms:W3CDTF">2021-02-24T21:16:07Z</dcterms:modified>
</cp:coreProperties>
</file>